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0" windowHeight="11370" activeTab="0"/>
  </bookViews>
  <sheets>
    <sheet name="Abrechnung 1 in Tabelle" sheetId="1" r:id="rId1"/>
    <sheet name="Abrechn. manuell Liste Ausdruck" sheetId="2" r:id="rId2"/>
  </sheets>
  <definedNames>
    <definedName name="_xlnm.Print_Area" localSheetId="1">'Abrechn. manuell Liste Ausdruck'!$A$1:$L$33</definedName>
    <definedName name="_xlnm.Print_Area" localSheetId="0">'Abrechnung 1 in Tabelle'!$A$1:$L$46</definedName>
    <definedName name="_xlnm.Print_Titles" localSheetId="1">'Abrechn. manuell Liste Ausdruck'!$1:$3</definedName>
    <definedName name="_xlnm.Print_Titles" localSheetId="0">'Abrechnung 1 in Tabelle'!$1:$3</definedName>
  </definedNames>
  <calcPr fullCalcOnLoad="1"/>
</workbook>
</file>

<file path=xl/comments1.xml><?xml version="1.0" encoding="utf-8"?>
<comments xmlns="http://schemas.openxmlformats.org/spreadsheetml/2006/main">
  <authors>
    <author>MG</author>
    <author>Gr?bler</author>
    <author>Benutzer</author>
    <author>Manfred</author>
  </authors>
  <commentList>
    <comment ref="F3" authorId="0">
      <text>
        <r>
          <rPr>
            <b/>
            <sz val="8"/>
            <rFont val="Tahoma"/>
            <family val="2"/>
          </rPr>
          <t xml:space="preserve">zem = Zimmer-Erwachsener-Mitglied
zen = Zimmer-Erwachsener-nicht Mitglied
zjm = Zimmer-Jugend-Mitglied
zjn = Zimmer-Jugend-nicht Mitglied
</t>
        </r>
        <r>
          <rPr>
            <b/>
            <sz val="9"/>
            <rFont val="Tahoma"/>
            <family val="2"/>
          </rPr>
          <t xml:space="preserve">kk  = Kleinkind bis 6 Jahre
fu = befreiter Funktionär
</t>
        </r>
      </text>
    </comment>
    <comment ref="C38" authorId="1">
      <text>
        <r>
          <rPr>
            <b/>
            <sz val="9"/>
            <rFont val="Tahoma"/>
            <family val="2"/>
          </rPr>
          <t xml:space="preserve">Auch für die Kinder bis 6 J. und Funktionäre ist eine Anzahlung zu leisten. Diese wird bei der Abrechnung berücksichtigt.
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Wenn die Anzahlung lt. Beleg höher ist als die berechnete Anzahlung lt. tatsächlichen Hüttengästen wir die berechnete Anzahlung in Abzug gebracht. Voraussetzung ist die genaue Anzahlung nach angemeldeten Personen.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9"/>
            <rFont val="Tahoma"/>
            <family val="2"/>
          </rPr>
          <t>Anzahlungen für Pauschale hier eintragen</t>
        </r>
        <r>
          <rPr>
            <sz val="9"/>
            <rFont val="Tahoma"/>
            <family val="2"/>
          </rPr>
          <t xml:space="preserve">
</t>
        </r>
      </text>
    </comment>
    <comment ref="C37" authorId="2">
      <text>
        <r>
          <rPr>
            <b/>
            <sz val="9"/>
            <rFont val="Tahoma"/>
            <family val="2"/>
          </rPr>
          <t>Monatszahl eintragen
z.B. Mai  = 5</t>
        </r>
        <r>
          <rPr>
            <sz val="9"/>
            <rFont val="Tahoma"/>
            <family val="2"/>
          </rPr>
          <t xml:space="preserve">
</t>
        </r>
      </text>
    </comment>
    <comment ref="D41" authorId="3">
      <text>
        <r>
          <rPr>
            <b/>
            <sz val="9"/>
            <rFont val="Tahoma"/>
            <family val="0"/>
          </rPr>
          <t>Heizpauschale wird nach Eingabe in Feld C37 berechnet. Das Monat muss in jedem Fall eingetragen werden.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<sst xmlns="http://schemas.openxmlformats.org/spreadsheetml/2006/main" count="69" uniqueCount="49">
  <si>
    <t>Tel. 03124/55362</t>
  </si>
  <si>
    <t>Zwischenbetrag [€]</t>
  </si>
  <si>
    <t xml:space="preserve"> Heizpauschale Okt.- April 15,- € / Nacht</t>
  </si>
  <si>
    <t>Schlüsseleinsatz € 20,00</t>
  </si>
  <si>
    <t>Nächtigungstrarife [€]</t>
  </si>
  <si>
    <t xml:space="preserve">abzüglich </t>
  </si>
  <si>
    <t xml:space="preserve">A b r e c h n u n g s b e t r a g </t>
  </si>
  <si>
    <t xml:space="preserve">Restbetrag </t>
  </si>
  <si>
    <t xml:space="preserve">Gesamtsumme Nächtigungen [€] </t>
  </si>
  <si>
    <t>Nächte Gesamt</t>
  </si>
  <si>
    <t xml:space="preserve">Nächte </t>
  </si>
  <si>
    <t>Nä- chte</t>
  </si>
  <si>
    <t>Jugend AV Mitglied</t>
  </si>
  <si>
    <t>AV Vor- stand</t>
  </si>
  <si>
    <t xml:space="preserve"> IBAN:AT46 3811 1000 0000 3038</t>
  </si>
  <si>
    <t>Kind bis   6 J</t>
  </si>
  <si>
    <t>Erwachs AV Mitglied</t>
  </si>
  <si>
    <t>Tarif</t>
  </si>
  <si>
    <t xml:space="preserve"> Nächte</t>
  </si>
  <si>
    <t>Hauptplatz 9,8112 Gratwein-Straßengel</t>
  </si>
  <si>
    <t>Mi 18 - 19h30</t>
  </si>
  <si>
    <t>bei gemisch. Abrechn. Nächte od.Pausch zwei Formulare</t>
  </si>
  <si>
    <t>bei gemisch. Abrechn. Nächte u. Pauschale zwei Formulare</t>
  </si>
  <si>
    <t>Pauschale Nächte x  € 135,- AV-Mitgl., € 200,- Sonstige</t>
  </si>
  <si>
    <r>
      <t xml:space="preserve">Alpenverein Gratkorn-Gratwein </t>
    </r>
    <r>
      <rPr>
        <sz val="14"/>
        <rFont val="Arial"/>
        <family val="2"/>
      </rPr>
      <t xml:space="preserve">Abrechnung Hüttennächtigung Köhlerhütte  </t>
    </r>
    <r>
      <rPr>
        <b/>
        <sz val="10"/>
        <rFont val="Arial"/>
        <family val="2"/>
      </rPr>
      <t>Formular:</t>
    </r>
    <r>
      <rPr>
        <sz val="10"/>
        <rFont val="Arial"/>
        <family val="2"/>
      </rPr>
      <t xml:space="preserve"> www.alpenverein.at/gratkorn-gratwein/huetten/01_koehlerhuette_aktuell.php</t>
    </r>
  </si>
  <si>
    <t>Erwachs keine AV Mitglied</t>
  </si>
  <si>
    <t>Jugend keine AV Mitglied</t>
  </si>
  <si>
    <t xml:space="preserve">
zem =                                                                                                                                                                                                                                                                                                                                         zen =
zjm =    zjn =    fu =    kk =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</si>
  <si>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tt.mm.jj                                          von </t>
  </si>
  <si>
    <t>tt.mm.jj    bis</t>
  </si>
  <si>
    <t>Nächtezahl   x</t>
  </si>
  <si>
    <t>Anzahlung lt. Beleg</t>
  </si>
  <si>
    <r>
      <rPr>
        <sz val="13"/>
        <rFont val="Arial"/>
        <family val="2"/>
      </rPr>
      <t>Name der Gäste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auch bei Hüttenpauschale</t>
    </r>
  </si>
  <si>
    <t>Heizpauschale Okt.- April 15,- € / Nacht</t>
  </si>
  <si>
    <t>Die Anzahlung (3,00 / Nächte / Pers.) für vorreservierte und nicht anwesende Gäste werden nicht in Abzug gebracht</t>
  </si>
  <si>
    <t xml:space="preserve"> für Heizpausche-Berechnung  Monat</t>
  </si>
  <si>
    <t xml:space="preserve">Zimmer-Erwachsener-Mitgli.
Zimmer-Erwachsener-nicht Mitgl.
Zimmer-Jugend-Mitglied
Zimmer-Jugend-nicht Mitglied                        Vorstandsmitglied                                  Kleinkinder bis 6 Jahre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</si>
  <si>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Tarif Erklärung</t>
  </si>
  <si>
    <r>
      <rPr>
        <b/>
        <sz val="16"/>
        <rFont val="Arial"/>
        <family val="2"/>
      </rPr>
      <t xml:space="preserve">* </t>
    </r>
    <r>
      <rPr>
        <sz val="10"/>
        <rFont val="Arial"/>
        <family val="2"/>
      </rPr>
      <t>Mitgliedsnr. nur bei anderen Sektionen bzw. alp.Vereinen notwendig</t>
    </r>
  </si>
  <si>
    <r>
      <rPr>
        <sz val="24"/>
        <rFont val="Arial"/>
        <family val="2"/>
      </rPr>
      <t>*</t>
    </r>
    <r>
      <rPr>
        <sz val="13"/>
        <rFont val="Arial"/>
        <family val="2"/>
      </rPr>
      <t>Mitgl.Nr.</t>
    </r>
  </si>
  <si>
    <r>
      <rPr>
        <sz val="13"/>
        <rFont val="Arial"/>
        <family val="2"/>
      </rPr>
      <t xml:space="preserve">Name der Gäste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auch bei Hüttenpauschale</t>
    </r>
  </si>
  <si>
    <t>Erw. kein AV Mitgl.</t>
  </si>
  <si>
    <t>Jug. kein AV Mitgl.</t>
  </si>
  <si>
    <r>
      <rPr>
        <b/>
        <sz val="24"/>
        <rFont val="Arial"/>
        <family val="2"/>
      </rPr>
      <t>*</t>
    </r>
    <r>
      <rPr>
        <sz val="13"/>
        <rFont val="Arial"/>
        <family val="2"/>
      </rPr>
      <t>Mitgl.Nr.</t>
    </r>
  </si>
  <si>
    <r>
      <rPr>
        <b/>
        <sz val="16"/>
        <rFont val="Arial"/>
        <family val="2"/>
      </rPr>
      <t>*</t>
    </r>
    <r>
      <rPr>
        <sz val="10"/>
        <rFont val="Arial"/>
        <family val="2"/>
      </rPr>
      <t xml:space="preserve"> Mitgliedsnr. nur bei anderen Sektionen bzw. alp.Vereinen notwendig</t>
    </r>
  </si>
  <si>
    <t>Summe</t>
  </si>
  <si>
    <t>abzüglich Anzahlung</t>
  </si>
  <si>
    <t>IBAN: AT46 3811 1000 0000 3038</t>
  </si>
  <si>
    <t xml:space="preserve">Die Anzahl.f.nicht anwesende Gäste wird  nicht in Abzug gebracht. z.B. Anzahlung 10 Pers.x 2 Nächte x € 3,- = € 60,-  Tats. 8 P. 2 N,= € 48,- Anz. der fehlenden 2 P €12,- wird einbehalten. Ist die bezahlte Anzahl. niedriger, als d. nächtebezogene Anzahl., ist diese einzusetzen.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</si>
</sst>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mmm"/>
    <numFmt numFmtId="174" formatCode="mm"/>
    <numFmt numFmtId="175" formatCode="_-&quot;€&quot;\ \ #,###.00"/>
    <numFmt numFmtId="176" formatCode="&quot;€&quot;\ #,##0.00\ ;"/>
    <numFmt numFmtId="177" formatCode="dd/mm/yy;@"/>
    <numFmt numFmtId="178" formatCode="#,##0.00_ ;\-#,##0.00\ "/>
    <numFmt numFmtId="179" formatCode="_-* #,##0_-;\-* #,##0_-;_-* &quot;-&quot;??_-;_-@_-"/>
    <numFmt numFmtId="180" formatCode="[$-C07]dddd\,\ dd\.\ mmmm\ yyyy"/>
    <numFmt numFmtId="181" formatCode="#,##0_ ;\-#,##0\ "/>
    <numFmt numFmtId="182" formatCode="0.00_ ;\-0.00\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MingLiU"/>
      <family val="3"/>
    </font>
    <font>
      <sz val="8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hair"/>
      <top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thin"/>
      <right style="hair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wrapText="1"/>
    </xf>
    <xf numFmtId="173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vertical="center"/>
    </xf>
    <xf numFmtId="0" fontId="0" fillId="33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1" fontId="0" fillId="0" borderId="19" xfId="4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right" vertical="center"/>
    </xf>
    <xf numFmtId="171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173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33" borderId="24" xfId="0" applyNumberFormat="1" applyFill="1" applyBorder="1" applyAlignment="1" applyProtection="1">
      <alignment horizontal="center"/>
      <protection locked="0"/>
    </xf>
    <xf numFmtId="171" fontId="0" fillId="0" borderId="25" xfId="0" applyNumberFormat="1" applyBorder="1" applyAlignment="1">
      <alignment horizontal="center" vertical="center"/>
    </xf>
    <xf numFmtId="171" fontId="0" fillId="33" borderId="26" xfId="0" applyNumberForma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>
      <alignment vertical="center"/>
    </xf>
    <xf numFmtId="0" fontId="0" fillId="33" borderId="28" xfId="0" applyFill="1" applyBorder="1" applyAlignment="1" applyProtection="1">
      <alignment horizontal="right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vertical="center"/>
    </xf>
    <xf numFmtId="0" fontId="0" fillId="33" borderId="30" xfId="0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2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1" fontId="0" fillId="0" borderId="18" xfId="41" applyFont="1" applyBorder="1" applyAlignment="1">
      <alignment horizontal="center" vertical="center"/>
    </xf>
    <xf numFmtId="171" fontId="0" fillId="0" borderId="34" xfId="41" applyFon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71" fontId="0" fillId="0" borderId="3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vertical="center"/>
    </xf>
    <xf numFmtId="0" fontId="12" fillId="0" borderId="35" xfId="0" applyFont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171" fontId="0" fillId="0" borderId="40" xfId="4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23" xfId="58" applyNumberFormat="1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175" fontId="0" fillId="0" borderId="23" xfId="0" applyNumberFormat="1" applyBorder="1" applyAlignment="1">
      <alignment horizontal="left" vertical="center"/>
    </xf>
    <xf numFmtId="175" fontId="0" fillId="0" borderId="42" xfId="0" applyNumberForma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1" fontId="0" fillId="0" borderId="22" xfId="0" applyNumberForma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1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left" vertical="center"/>
    </xf>
    <xf numFmtId="175" fontId="0" fillId="0" borderId="23" xfId="58" applyNumberFormat="1" applyFont="1" applyFill="1" applyBorder="1" applyAlignment="1">
      <alignment horizontal="left" vertical="center"/>
    </xf>
    <xf numFmtId="175" fontId="0" fillId="0" borderId="23" xfId="0" applyNumberFormat="1" applyFill="1" applyBorder="1" applyAlignment="1">
      <alignment horizontal="left" vertical="center"/>
    </xf>
    <xf numFmtId="175" fontId="0" fillId="0" borderId="42" xfId="0" applyNumberFormat="1" applyFill="1" applyBorder="1" applyAlignment="1">
      <alignment horizontal="left" vertical="center"/>
    </xf>
    <xf numFmtId="171" fontId="0" fillId="0" borderId="26" xfId="41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horizontal="right" vertical="center"/>
    </xf>
    <xf numFmtId="0" fontId="0" fillId="0" borderId="47" xfId="0" applyFont="1" applyBorder="1" applyAlignment="1">
      <alignment wrapText="1"/>
    </xf>
    <xf numFmtId="0" fontId="14" fillId="0" borderId="22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1" fontId="0" fillId="33" borderId="16" xfId="4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left" vertical="center"/>
    </xf>
    <xf numFmtId="0" fontId="8" fillId="0" borderId="50" xfId="0" applyFont="1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33" borderId="52" xfId="0" applyFill="1" applyBorder="1" applyAlignment="1" applyProtection="1">
      <alignment/>
      <protection locked="0"/>
    </xf>
    <xf numFmtId="171" fontId="0" fillId="0" borderId="0" xfId="41" applyFont="1" applyBorder="1" applyAlignment="1">
      <alignment horizontal="center" vertical="center"/>
    </xf>
    <xf numFmtId="178" fontId="8" fillId="0" borderId="19" xfId="41" applyNumberFormat="1" applyFont="1" applyFill="1" applyBorder="1" applyAlignment="1" applyProtection="1">
      <alignment horizontal="center" vertical="center"/>
      <protection/>
    </xf>
    <xf numFmtId="171" fontId="0" fillId="33" borderId="26" xfId="41" applyFont="1" applyFill="1" applyBorder="1" applyAlignment="1" applyProtection="1">
      <alignment horizontal="center" vertical="center"/>
      <protection/>
    </xf>
    <xf numFmtId="179" fontId="10" fillId="0" borderId="43" xfId="41" applyNumberFormat="1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7" fontId="0" fillId="0" borderId="24" xfId="0" applyNumberFormat="1" applyFill="1" applyBorder="1" applyAlignment="1" applyProtection="1">
      <alignment horizontal="center" vertical="center"/>
      <protection/>
    </xf>
    <xf numFmtId="171" fontId="0" fillId="0" borderId="49" xfId="41" applyFont="1" applyBorder="1" applyAlignment="1" applyProtection="1">
      <alignment vertical="center"/>
      <protection locked="0"/>
    </xf>
    <xf numFmtId="14" fontId="0" fillId="0" borderId="43" xfId="0" applyNumberFormat="1" applyBorder="1" applyAlignment="1">
      <alignment horizontal="center" vertical="center"/>
    </xf>
    <xf numFmtId="177" fontId="0" fillId="0" borderId="53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left" vertical="center"/>
    </xf>
    <xf numFmtId="171" fontId="0" fillId="0" borderId="49" xfId="4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177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/>
    </xf>
    <xf numFmtId="0" fontId="14" fillId="0" borderId="55" xfId="0" applyFont="1" applyBorder="1" applyAlignment="1">
      <alignment vertical="center" wrapText="1"/>
    </xf>
    <xf numFmtId="0" fontId="0" fillId="0" borderId="39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177" fontId="0" fillId="0" borderId="55" xfId="0" applyNumberFormat="1" applyFill="1" applyBorder="1" applyAlignment="1" applyProtection="1">
      <alignment horizontal="center" vertical="center"/>
      <protection locked="0"/>
    </xf>
    <xf numFmtId="1" fontId="0" fillId="0" borderId="55" xfId="0" applyNumberForma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2" fillId="0" borderId="14" xfId="0" applyFont="1" applyBorder="1" applyAlignment="1">
      <alignment horizontal="right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 wrapText="1"/>
    </xf>
    <xf numFmtId="0" fontId="0" fillId="0" borderId="6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3" fillId="0" borderId="62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6" xfId="0" applyFont="1" applyBorder="1" applyAlignment="1">
      <alignment wrapText="1"/>
    </xf>
    <xf numFmtId="0" fontId="0" fillId="0" borderId="32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 vertical="center"/>
      <protection locked="0"/>
    </xf>
    <xf numFmtId="0" fontId="0" fillId="0" borderId="56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177" fontId="0" fillId="0" borderId="61" xfId="0" applyNumberFormat="1" applyFill="1" applyBorder="1" applyAlignment="1" applyProtection="1">
      <alignment horizontal="center" vertical="center"/>
      <protection locked="0"/>
    </xf>
    <xf numFmtId="1" fontId="0" fillId="0" borderId="62" xfId="0" applyNumberFormat="1" applyFill="1" applyBorder="1" applyAlignment="1">
      <alignment vertical="center"/>
    </xf>
    <xf numFmtId="0" fontId="0" fillId="0" borderId="63" xfId="0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4" fontId="0" fillId="0" borderId="60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71" fontId="0" fillId="0" borderId="49" xfId="0" applyNumberFormat="1" applyFill="1" applyBorder="1" applyAlignment="1">
      <alignment horizontal="center" vertical="center"/>
    </xf>
    <xf numFmtId="171" fontId="0" fillId="0" borderId="54" xfId="0" applyNumberFormat="1" applyFill="1" applyBorder="1" applyAlignment="1">
      <alignment vertical="center"/>
    </xf>
    <xf numFmtId="171" fontId="0" fillId="0" borderId="55" xfId="0" applyNumberFormat="1" applyFill="1" applyBorder="1" applyAlignment="1">
      <alignment vertical="center"/>
    </xf>
    <xf numFmtId="171" fontId="0" fillId="0" borderId="56" xfId="0" applyNumberFormat="1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171" fontId="8" fillId="0" borderId="65" xfId="41" applyFont="1" applyFill="1" applyBorder="1" applyAlignment="1">
      <alignment vertical="center"/>
    </xf>
    <xf numFmtId="171" fontId="8" fillId="0" borderId="22" xfId="41" applyFont="1" applyFill="1" applyBorder="1" applyAlignment="1">
      <alignment vertical="center"/>
    </xf>
    <xf numFmtId="182" fontId="8" fillId="0" borderId="22" xfId="41" applyNumberFormat="1" applyFont="1" applyFill="1" applyBorder="1" applyAlignment="1">
      <alignment vertical="center"/>
    </xf>
    <xf numFmtId="182" fontId="8" fillId="0" borderId="32" xfId="41" applyNumberFormat="1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46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6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62" xfId="0" applyFont="1" applyBorder="1" applyAlignment="1">
      <alignment wrapText="1"/>
    </xf>
    <xf numFmtId="0" fontId="0" fillId="0" borderId="62" xfId="0" applyBorder="1" applyAlignment="1">
      <alignment/>
    </xf>
    <xf numFmtId="0" fontId="13" fillId="0" borderId="62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38" xfId="0" applyFont="1" applyFill="1" applyBorder="1" applyAlignment="1" applyProtection="1">
      <alignment/>
      <protection locked="0"/>
    </xf>
    <xf numFmtId="0" fontId="0" fillId="0" borderId="55" xfId="0" applyBorder="1" applyAlignment="1">
      <alignment/>
    </xf>
    <xf numFmtId="0" fontId="0" fillId="0" borderId="41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8" fillId="0" borderId="45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vertical="center"/>
    </xf>
    <xf numFmtId="0" fontId="0" fillId="0" borderId="59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60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352425</xdr:rowOff>
    </xdr:from>
    <xdr:to>
      <xdr:col>9</xdr:col>
      <xdr:colOff>0</xdr:colOff>
      <xdr:row>0</xdr:row>
      <xdr:rowOff>533400</xdr:rowOff>
    </xdr:to>
    <xdr:sp>
      <xdr:nvSpPr>
        <xdr:cNvPr id="1" name="Pfeil nach links 1"/>
        <xdr:cNvSpPr>
          <a:spLocks/>
        </xdr:cNvSpPr>
      </xdr:nvSpPr>
      <xdr:spPr>
        <a:xfrm>
          <a:off x="5286375" y="352425"/>
          <a:ext cx="200025" cy="180975"/>
        </a:xfrm>
        <a:prstGeom prst="leftArrow">
          <a:avLst>
            <a:gd name="adj" fmla="val -4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0.140625" style="0" customWidth="1"/>
    <col min="2" max="2" width="10.8515625" style="0" customWidth="1"/>
    <col min="3" max="4" width="8.57421875" style="9" customWidth="1"/>
    <col min="5" max="5" width="4.7109375" style="0" customWidth="1"/>
    <col min="6" max="6" width="5.421875" style="10" customWidth="1"/>
    <col min="7" max="7" width="8.140625" style="0" customWidth="1"/>
    <col min="8" max="8" width="7.421875" style="0" customWidth="1"/>
    <col min="9" max="9" width="8.421875" style="0" customWidth="1"/>
    <col min="10" max="10" width="8.28125" style="0" customWidth="1"/>
    <col min="11" max="11" width="4.7109375" style="9" customWidth="1"/>
    <col min="12" max="12" width="5.28125" style="9" customWidth="1"/>
  </cols>
  <sheetData>
    <row r="1" spans="1:13" s="1" customFormat="1" ht="70.5" customHeight="1">
      <c r="A1" s="210" t="s">
        <v>24</v>
      </c>
      <c r="B1" s="211"/>
      <c r="C1" s="211"/>
      <c r="D1" s="211"/>
      <c r="E1" s="212"/>
      <c r="F1" s="67" t="s">
        <v>27</v>
      </c>
      <c r="G1" s="223" t="s">
        <v>36</v>
      </c>
      <c r="H1" s="224"/>
      <c r="I1" s="224"/>
      <c r="J1" s="225" t="s">
        <v>37</v>
      </c>
      <c r="K1" s="225"/>
      <c r="L1" s="226"/>
      <c r="M1" s="41"/>
    </row>
    <row r="2" spans="1:12" ht="15.75" customHeight="1">
      <c r="A2" s="130" t="s">
        <v>38</v>
      </c>
      <c r="B2" s="131"/>
      <c r="C2" s="81"/>
      <c r="D2" s="82"/>
      <c r="E2" s="132"/>
      <c r="F2" s="2"/>
      <c r="G2" s="207" t="s">
        <v>10</v>
      </c>
      <c r="H2" s="208"/>
      <c r="I2" s="208"/>
      <c r="J2" s="209"/>
      <c r="K2" s="8"/>
      <c r="L2" s="68"/>
    </row>
    <row r="3" spans="1:12" s="1" customFormat="1" ht="41.25" customHeight="1">
      <c r="A3" s="100" t="s">
        <v>32</v>
      </c>
      <c r="B3" s="101" t="s">
        <v>39</v>
      </c>
      <c r="C3" s="83" t="s">
        <v>28</v>
      </c>
      <c r="D3" s="83" t="s">
        <v>29</v>
      </c>
      <c r="E3" s="4" t="s">
        <v>11</v>
      </c>
      <c r="F3" s="129" t="s">
        <v>17</v>
      </c>
      <c r="G3" s="14" t="s">
        <v>16</v>
      </c>
      <c r="H3" s="13" t="s">
        <v>12</v>
      </c>
      <c r="I3" s="13" t="s">
        <v>25</v>
      </c>
      <c r="J3" s="13" t="s">
        <v>26</v>
      </c>
      <c r="K3" s="54" t="s">
        <v>15</v>
      </c>
      <c r="L3" s="55" t="s">
        <v>13</v>
      </c>
    </row>
    <row r="4" spans="1:14" ht="15.75" customHeight="1">
      <c r="A4" s="116"/>
      <c r="B4" s="12"/>
      <c r="C4" s="36"/>
      <c r="D4" s="36"/>
      <c r="E4" s="6">
        <f>D4-C4</f>
        <v>0</v>
      </c>
      <c r="F4" s="46"/>
      <c r="G4" s="3">
        <f>IF($F4="ZEM",$E4,"")</f>
      </c>
      <c r="H4" s="3">
        <f>IF($F4="ZJM",$E4,"")</f>
      </c>
      <c r="I4" s="3">
        <f>IF($F4="ZEN",$E4,"")</f>
      </c>
      <c r="J4" s="3">
        <f>IF($F4="ZJN",$E4,"")</f>
      </c>
      <c r="K4" s="56">
        <f>IF($F4="KK",$E4,"")</f>
      </c>
      <c r="L4" s="57">
        <f>IF($F4="fu",$E4,"")</f>
      </c>
      <c r="M4" s="5"/>
      <c r="N4" s="5"/>
    </row>
    <row r="5" spans="1:14" ht="15.75" customHeight="1">
      <c r="A5" s="116"/>
      <c r="B5" s="12"/>
      <c r="C5" s="36"/>
      <c r="D5" s="36"/>
      <c r="E5" s="6">
        <f>D5-C5</f>
        <v>0</v>
      </c>
      <c r="F5" s="46"/>
      <c r="G5" s="3">
        <f>IF($F5="ZEM",$E5,"")</f>
      </c>
      <c r="H5" s="3">
        <f>IF($F5="ZJM",$E5,"")</f>
      </c>
      <c r="I5" s="3">
        <f>IF($F5="ZEN",$E5,"")</f>
      </c>
      <c r="J5" s="3">
        <f>IF($F5="ZJN",$E5,"")</f>
      </c>
      <c r="K5" s="56">
        <f>IF($F5="KK",$E5,"")</f>
      </c>
      <c r="L5" s="57">
        <f>IF($F5="fu",$E5,"")</f>
      </c>
      <c r="M5" s="5"/>
      <c r="N5" s="5"/>
    </row>
    <row r="6" spans="1:14" ht="15.75" customHeight="1">
      <c r="A6" s="116"/>
      <c r="B6" s="12"/>
      <c r="C6" s="36"/>
      <c r="D6" s="36"/>
      <c r="E6" s="6">
        <f aca="true" t="shared" si="0" ref="E6:E29">D6-C6</f>
        <v>0</v>
      </c>
      <c r="F6" s="46"/>
      <c r="G6" s="3">
        <f aca="true" t="shared" si="1" ref="G6:G35">IF($F6="ZEM",$E6,"")</f>
      </c>
      <c r="H6" s="3">
        <f aca="true" t="shared" si="2" ref="H6:H35">IF($F6="ZJM",$E6,"")</f>
      </c>
      <c r="I6" s="3">
        <f aca="true" t="shared" si="3" ref="I6:I35">IF($F6="ZEN",$E6,"")</f>
      </c>
      <c r="J6" s="3">
        <f aca="true" t="shared" si="4" ref="J6:J35">IF($F6="ZJN",$E6,"")</f>
      </c>
      <c r="K6" s="56">
        <f aca="true" t="shared" si="5" ref="K6:K35">IF($F6="KK",$E6,"")</f>
      </c>
      <c r="L6" s="57">
        <f aca="true" t="shared" si="6" ref="L6:L29">IF($F6="fu",$E6,"")</f>
      </c>
      <c r="M6" s="5"/>
      <c r="N6" s="5"/>
    </row>
    <row r="7" spans="1:14" s="21" customFormat="1" ht="15" customHeight="1">
      <c r="A7" s="42"/>
      <c r="B7" s="43"/>
      <c r="C7" s="44"/>
      <c r="D7" s="44"/>
      <c r="E7" s="45">
        <f t="shared" si="0"/>
        <v>0</v>
      </c>
      <c r="F7" s="46"/>
      <c r="G7" s="35">
        <f t="shared" si="1"/>
      </c>
      <c r="H7" s="35">
        <f t="shared" si="2"/>
      </c>
      <c r="I7" s="35">
        <f t="shared" si="3"/>
      </c>
      <c r="J7" s="35">
        <f t="shared" si="4"/>
      </c>
      <c r="K7" s="56">
        <f t="shared" si="5"/>
      </c>
      <c r="L7" s="58">
        <f t="shared" si="6"/>
      </c>
      <c r="M7" s="33"/>
      <c r="N7" s="33"/>
    </row>
    <row r="8" spans="1:14" s="21" customFormat="1" ht="15" customHeight="1">
      <c r="A8" s="42"/>
      <c r="B8" s="12"/>
      <c r="C8" s="44"/>
      <c r="D8" s="44"/>
      <c r="E8" s="45">
        <f t="shared" si="0"/>
        <v>0</v>
      </c>
      <c r="F8" s="46"/>
      <c r="G8" s="35">
        <f t="shared" si="1"/>
      </c>
      <c r="H8" s="35">
        <f t="shared" si="2"/>
      </c>
      <c r="I8" s="35">
        <f t="shared" si="3"/>
      </c>
      <c r="J8" s="35">
        <f t="shared" si="4"/>
      </c>
      <c r="K8" s="56">
        <f t="shared" si="5"/>
      </c>
      <c r="L8" s="58">
        <f t="shared" si="6"/>
      </c>
      <c r="M8" s="33"/>
      <c r="N8" s="33"/>
    </row>
    <row r="9" spans="1:14" s="21" customFormat="1" ht="15" customHeight="1">
      <c r="A9" s="42"/>
      <c r="B9" s="43"/>
      <c r="C9" s="44"/>
      <c r="D9" s="44"/>
      <c r="E9" s="45">
        <f t="shared" si="0"/>
        <v>0</v>
      </c>
      <c r="F9" s="46"/>
      <c r="G9" s="35">
        <f t="shared" si="1"/>
      </c>
      <c r="H9" s="35">
        <f t="shared" si="2"/>
      </c>
      <c r="I9" s="35">
        <f t="shared" si="3"/>
      </c>
      <c r="J9" s="35">
        <f t="shared" si="4"/>
      </c>
      <c r="K9" s="56">
        <f t="shared" si="5"/>
      </c>
      <c r="L9" s="58">
        <f t="shared" si="6"/>
      </c>
      <c r="M9" s="33"/>
      <c r="N9" s="33"/>
    </row>
    <row r="10" spans="1:14" s="21" customFormat="1" ht="15" customHeight="1">
      <c r="A10" s="42"/>
      <c r="B10" s="43"/>
      <c r="C10" s="44"/>
      <c r="D10" s="44"/>
      <c r="E10" s="45">
        <f t="shared" si="0"/>
        <v>0</v>
      </c>
      <c r="F10" s="46"/>
      <c r="G10" s="35">
        <f t="shared" si="1"/>
      </c>
      <c r="H10" s="35">
        <f t="shared" si="2"/>
      </c>
      <c r="I10" s="35">
        <f t="shared" si="3"/>
      </c>
      <c r="J10" s="35">
        <f t="shared" si="4"/>
      </c>
      <c r="K10" s="56">
        <f t="shared" si="5"/>
      </c>
      <c r="L10" s="58">
        <f t="shared" si="6"/>
      </c>
      <c r="M10" s="33"/>
      <c r="N10" s="33"/>
    </row>
    <row r="11" spans="1:14" s="21" customFormat="1" ht="15" customHeight="1">
      <c r="A11" s="42"/>
      <c r="B11" s="43"/>
      <c r="C11" s="44"/>
      <c r="D11" s="44"/>
      <c r="E11" s="45">
        <f t="shared" si="0"/>
        <v>0</v>
      </c>
      <c r="F11" s="46"/>
      <c r="G11" s="35">
        <f t="shared" si="1"/>
      </c>
      <c r="H11" s="35">
        <f t="shared" si="2"/>
      </c>
      <c r="I11" s="35">
        <f t="shared" si="3"/>
      </c>
      <c r="J11" s="35">
        <f t="shared" si="4"/>
      </c>
      <c r="K11" s="56">
        <f t="shared" si="5"/>
      </c>
      <c r="L11" s="58">
        <f t="shared" si="6"/>
      </c>
      <c r="M11" s="33"/>
      <c r="N11" s="33"/>
    </row>
    <row r="12" spans="1:14" s="21" customFormat="1" ht="15" customHeight="1">
      <c r="A12" s="42"/>
      <c r="B12" s="43"/>
      <c r="C12" s="44"/>
      <c r="D12" s="44"/>
      <c r="E12" s="45">
        <f t="shared" si="0"/>
        <v>0</v>
      </c>
      <c r="F12" s="46"/>
      <c r="G12" s="35">
        <f t="shared" si="1"/>
      </c>
      <c r="H12" s="35">
        <f t="shared" si="2"/>
      </c>
      <c r="I12" s="35">
        <f t="shared" si="3"/>
      </c>
      <c r="J12" s="35">
        <f t="shared" si="4"/>
      </c>
      <c r="K12" s="56">
        <f t="shared" si="5"/>
      </c>
      <c r="L12" s="58">
        <f t="shared" si="6"/>
      </c>
      <c r="M12" s="33"/>
      <c r="N12" s="33"/>
    </row>
    <row r="13" spans="1:14" s="21" customFormat="1" ht="15" customHeight="1">
      <c r="A13" s="42"/>
      <c r="B13" s="43"/>
      <c r="C13" s="44"/>
      <c r="D13" s="44"/>
      <c r="E13" s="45">
        <f t="shared" si="0"/>
        <v>0</v>
      </c>
      <c r="F13" s="46"/>
      <c r="G13" s="35">
        <f t="shared" si="1"/>
      </c>
      <c r="H13" s="35">
        <f t="shared" si="2"/>
      </c>
      <c r="I13" s="35">
        <f t="shared" si="3"/>
      </c>
      <c r="J13" s="35">
        <f t="shared" si="4"/>
      </c>
      <c r="K13" s="56">
        <f t="shared" si="5"/>
      </c>
      <c r="L13" s="58">
        <f t="shared" si="6"/>
      </c>
      <c r="M13" s="33"/>
      <c r="N13" s="33"/>
    </row>
    <row r="14" spans="1:14" s="21" customFormat="1" ht="15" customHeight="1">
      <c r="A14" s="42"/>
      <c r="B14" s="43"/>
      <c r="C14" s="44"/>
      <c r="D14" s="44"/>
      <c r="E14" s="45">
        <f t="shared" si="0"/>
        <v>0</v>
      </c>
      <c r="F14" s="46"/>
      <c r="G14" s="35">
        <f t="shared" si="1"/>
      </c>
      <c r="H14" s="35">
        <f t="shared" si="2"/>
      </c>
      <c r="I14" s="35">
        <f t="shared" si="3"/>
      </c>
      <c r="J14" s="35">
        <f t="shared" si="4"/>
      </c>
      <c r="K14" s="56">
        <f t="shared" si="5"/>
      </c>
      <c r="L14" s="58">
        <f t="shared" si="6"/>
      </c>
      <c r="M14" s="33"/>
      <c r="N14" s="33"/>
    </row>
    <row r="15" spans="1:14" s="21" customFormat="1" ht="15" customHeight="1">
      <c r="A15" s="42"/>
      <c r="B15" s="43"/>
      <c r="C15" s="44"/>
      <c r="D15" s="44"/>
      <c r="E15" s="45">
        <f t="shared" si="0"/>
        <v>0</v>
      </c>
      <c r="F15" s="46"/>
      <c r="G15" s="35">
        <f t="shared" si="1"/>
      </c>
      <c r="H15" s="35">
        <f t="shared" si="2"/>
      </c>
      <c r="I15" s="35">
        <f t="shared" si="3"/>
      </c>
      <c r="J15" s="35">
        <f t="shared" si="4"/>
      </c>
      <c r="K15" s="56">
        <f t="shared" si="5"/>
      </c>
      <c r="L15" s="58">
        <f t="shared" si="6"/>
      </c>
      <c r="M15" s="33"/>
      <c r="N15" s="33"/>
    </row>
    <row r="16" spans="1:14" s="21" customFormat="1" ht="15" customHeight="1">
      <c r="A16" s="42"/>
      <c r="B16" s="43"/>
      <c r="C16" s="44"/>
      <c r="D16" s="44"/>
      <c r="E16" s="45">
        <f t="shared" si="0"/>
        <v>0</v>
      </c>
      <c r="F16" s="46"/>
      <c r="G16" s="35">
        <f t="shared" si="1"/>
      </c>
      <c r="H16" s="35">
        <f t="shared" si="2"/>
      </c>
      <c r="I16" s="35">
        <f t="shared" si="3"/>
      </c>
      <c r="J16" s="35">
        <f t="shared" si="4"/>
      </c>
      <c r="K16" s="56">
        <f t="shared" si="5"/>
      </c>
      <c r="L16" s="58">
        <f t="shared" si="6"/>
      </c>
      <c r="M16" s="33"/>
      <c r="N16" s="33"/>
    </row>
    <row r="17" spans="1:14" s="21" customFormat="1" ht="15" customHeight="1">
      <c r="A17" s="42"/>
      <c r="B17" s="43"/>
      <c r="C17" s="44"/>
      <c r="D17" s="44"/>
      <c r="E17" s="45">
        <f t="shared" si="0"/>
        <v>0</v>
      </c>
      <c r="F17" s="46"/>
      <c r="G17" s="35">
        <f t="shared" si="1"/>
      </c>
      <c r="H17" s="35">
        <f t="shared" si="2"/>
      </c>
      <c r="I17" s="35">
        <f t="shared" si="3"/>
      </c>
      <c r="J17" s="35">
        <f t="shared" si="4"/>
      </c>
      <c r="K17" s="56">
        <f t="shared" si="5"/>
      </c>
      <c r="L17" s="58">
        <f t="shared" si="6"/>
      </c>
      <c r="M17" s="33"/>
      <c r="N17" s="33"/>
    </row>
    <row r="18" spans="1:14" s="21" customFormat="1" ht="15" customHeight="1">
      <c r="A18" s="42"/>
      <c r="B18" s="43"/>
      <c r="C18" s="44"/>
      <c r="D18" s="44"/>
      <c r="E18" s="45">
        <f t="shared" si="0"/>
        <v>0</v>
      </c>
      <c r="F18" s="46"/>
      <c r="G18" s="35">
        <f t="shared" si="1"/>
      </c>
      <c r="H18" s="35">
        <f t="shared" si="2"/>
      </c>
      <c r="I18" s="35">
        <f t="shared" si="3"/>
      </c>
      <c r="J18" s="35">
        <f t="shared" si="4"/>
      </c>
      <c r="K18" s="56">
        <f t="shared" si="5"/>
      </c>
      <c r="L18" s="58">
        <f t="shared" si="6"/>
      </c>
      <c r="M18" s="33"/>
      <c r="N18" s="33"/>
    </row>
    <row r="19" spans="1:14" s="21" customFormat="1" ht="15" customHeight="1">
      <c r="A19" s="42"/>
      <c r="B19" s="43"/>
      <c r="C19" s="44"/>
      <c r="D19" s="44"/>
      <c r="E19" s="45">
        <f t="shared" si="0"/>
        <v>0</v>
      </c>
      <c r="F19" s="46"/>
      <c r="G19" s="35">
        <f t="shared" si="1"/>
      </c>
      <c r="H19" s="35">
        <f t="shared" si="2"/>
      </c>
      <c r="I19" s="35">
        <f t="shared" si="3"/>
      </c>
      <c r="J19" s="35">
        <f t="shared" si="4"/>
      </c>
      <c r="K19" s="56">
        <f t="shared" si="5"/>
      </c>
      <c r="L19" s="58">
        <f t="shared" si="6"/>
      </c>
      <c r="M19" s="33"/>
      <c r="N19" s="33"/>
    </row>
    <row r="20" spans="1:14" s="21" customFormat="1" ht="15" customHeight="1">
      <c r="A20" s="42"/>
      <c r="B20" s="43"/>
      <c r="C20" s="44"/>
      <c r="D20" s="44"/>
      <c r="E20" s="45">
        <f t="shared" si="0"/>
        <v>0</v>
      </c>
      <c r="F20" s="46"/>
      <c r="G20" s="35">
        <f t="shared" si="1"/>
      </c>
      <c r="H20" s="35">
        <f t="shared" si="2"/>
      </c>
      <c r="I20" s="35">
        <f t="shared" si="3"/>
      </c>
      <c r="J20" s="35">
        <f t="shared" si="4"/>
      </c>
      <c r="K20" s="56">
        <f t="shared" si="5"/>
      </c>
      <c r="L20" s="58">
        <f t="shared" si="6"/>
      </c>
      <c r="M20" s="33"/>
      <c r="N20" s="33"/>
    </row>
    <row r="21" spans="1:14" s="21" customFormat="1" ht="15" customHeight="1">
      <c r="A21" s="42"/>
      <c r="B21" s="43"/>
      <c r="C21" s="44"/>
      <c r="D21" s="44"/>
      <c r="E21" s="45">
        <f t="shared" si="0"/>
        <v>0</v>
      </c>
      <c r="F21" s="46"/>
      <c r="G21" s="35">
        <f t="shared" si="1"/>
      </c>
      <c r="H21" s="35">
        <f t="shared" si="2"/>
      </c>
      <c r="I21" s="35">
        <f t="shared" si="3"/>
      </c>
      <c r="J21" s="35">
        <f t="shared" si="4"/>
      </c>
      <c r="K21" s="56">
        <f t="shared" si="5"/>
      </c>
      <c r="L21" s="58">
        <f t="shared" si="6"/>
      </c>
      <c r="M21" s="33"/>
      <c r="N21" s="33"/>
    </row>
    <row r="22" spans="1:14" s="21" customFormat="1" ht="15" customHeight="1">
      <c r="A22" s="42"/>
      <c r="B22" s="43"/>
      <c r="C22" s="44"/>
      <c r="D22" s="44"/>
      <c r="E22" s="45">
        <f t="shared" si="0"/>
        <v>0</v>
      </c>
      <c r="F22" s="46"/>
      <c r="G22" s="35">
        <f t="shared" si="1"/>
      </c>
      <c r="H22" s="35">
        <f t="shared" si="2"/>
      </c>
      <c r="I22" s="35">
        <f t="shared" si="3"/>
      </c>
      <c r="J22" s="35">
        <f t="shared" si="4"/>
      </c>
      <c r="K22" s="56">
        <f t="shared" si="5"/>
      </c>
      <c r="L22" s="58">
        <f t="shared" si="6"/>
      </c>
      <c r="M22" s="33"/>
      <c r="N22" s="33"/>
    </row>
    <row r="23" spans="1:14" s="21" customFormat="1" ht="15" customHeight="1">
      <c r="A23" s="42"/>
      <c r="B23" s="43"/>
      <c r="C23" s="44"/>
      <c r="D23" s="44"/>
      <c r="E23" s="45">
        <f t="shared" si="0"/>
        <v>0</v>
      </c>
      <c r="F23" s="46"/>
      <c r="G23" s="35">
        <f>IF($F23="ZEM",$E23,"")</f>
      </c>
      <c r="H23" s="35">
        <f>IF($F23="ZJM",$E23,"")</f>
      </c>
      <c r="I23" s="35">
        <f>IF($F23="ZEN",$E23,"")</f>
      </c>
      <c r="J23" s="35">
        <f>IF($F23="ZJN",$E23,"")</f>
      </c>
      <c r="K23" s="56">
        <f t="shared" si="5"/>
      </c>
      <c r="L23" s="58">
        <f t="shared" si="6"/>
      </c>
      <c r="M23" s="33"/>
      <c r="N23" s="33"/>
    </row>
    <row r="24" spans="1:14" s="21" customFormat="1" ht="15" customHeight="1">
      <c r="A24" s="42"/>
      <c r="B24" s="43"/>
      <c r="C24" s="44"/>
      <c r="D24" s="44"/>
      <c r="E24" s="45">
        <f t="shared" si="0"/>
        <v>0</v>
      </c>
      <c r="F24" s="46"/>
      <c r="G24" s="35">
        <f t="shared" si="1"/>
      </c>
      <c r="H24" s="35">
        <f t="shared" si="2"/>
      </c>
      <c r="I24" s="35">
        <f t="shared" si="3"/>
      </c>
      <c r="J24" s="35">
        <f t="shared" si="4"/>
      </c>
      <c r="K24" s="56">
        <f t="shared" si="5"/>
      </c>
      <c r="L24" s="58">
        <f t="shared" si="6"/>
      </c>
      <c r="M24" s="33"/>
      <c r="N24" s="33"/>
    </row>
    <row r="25" spans="1:14" s="21" customFormat="1" ht="15" customHeight="1">
      <c r="A25" s="42"/>
      <c r="B25" s="43"/>
      <c r="C25" s="44"/>
      <c r="D25" s="44"/>
      <c r="E25" s="45">
        <f t="shared" si="0"/>
        <v>0</v>
      </c>
      <c r="F25" s="46"/>
      <c r="G25" s="35">
        <f t="shared" si="1"/>
      </c>
      <c r="H25" s="35">
        <f t="shared" si="2"/>
      </c>
      <c r="I25" s="35">
        <f t="shared" si="3"/>
      </c>
      <c r="J25" s="35">
        <f t="shared" si="4"/>
      </c>
      <c r="K25" s="56">
        <f t="shared" si="5"/>
      </c>
      <c r="L25" s="58">
        <f t="shared" si="6"/>
      </c>
      <c r="M25" s="33"/>
      <c r="N25" s="33"/>
    </row>
    <row r="26" spans="1:14" s="21" customFormat="1" ht="15" customHeight="1">
      <c r="A26" s="42"/>
      <c r="B26" s="43"/>
      <c r="C26" s="44"/>
      <c r="D26" s="44"/>
      <c r="E26" s="45">
        <f t="shared" si="0"/>
        <v>0</v>
      </c>
      <c r="F26" s="46"/>
      <c r="G26" s="35">
        <f t="shared" si="1"/>
      </c>
      <c r="H26" s="35">
        <f t="shared" si="2"/>
      </c>
      <c r="I26" s="35">
        <f t="shared" si="3"/>
      </c>
      <c r="J26" s="35">
        <f t="shared" si="4"/>
      </c>
      <c r="K26" s="56">
        <f t="shared" si="5"/>
      </c>
      <c r="L26" s="58">
        <f t="shared" si="6"/>
      </c>
      <c r="M26" s="33"/>
      <c r="N26" s="33"/>
    </row>
    <row r="27" spans="1:14" s="21" customFormat="1" ht="15" customHeight="1">
      <c r="A27" s="42"/>
      <c r="B27" s="43"/>
      <c r="C27" s="44"/>
      <c r="D27" s="44"/>
      <c r="E27" s="45">
        <f t="shared" si="0"/>
        <v>0</v>
      </c>
      <c r="F27" s="46"/>
      <c r="G27" s="35">
        <f t="shared" si="1"/>
      </c>
      <c r="H27" s="35">
        <f t="shared" si="2"/>
      </c>
      <c r="I27" s="35">
        <f t="shared" si="3"/>
      </c>
      <c r="J27" s="35">
        <f t="shared" si="4"/>
      </c>
      <c r="K27" s="56">
        <f t="shared" si="5"/>
      </c>
      <c r="L27" s="58">
        <f t="shared" si="6"/>
      </c>
      <c r="M27" s="33"/>
      <c r="N27" s="33"/>
    </row>
    <row r="28" spans="1:14" s="21" customFormat="1" ht="15" customHeight="1">
      <c r="A28" s="42"/>
      <c r="B28" s="43"/>
      <c r="C28" s="44"/>
      <c r="D28" s="44"/>
      <c r="E28" s="45">
        <f t="shared" si="0"/>
        <v>0</v>
      </c>
      <c r="F28" s="46"/>
      <c r="G28" s="35">
        <f t="shared" si="1"/>
      </c>
      <c r="H28" s="35">
        <f t="shared" si="2"/>
      </c>
      <c r="I28" s="35">
        <f t="shared" si="3"/>
      </c>
      <c r="J28" s="35">
        <f t="shared" si="4"/>
      </c>
      <c r="K28" s="56">
        <f t="shared" si="5"/>
      </c>
      <c r="L28" s="58">
        <f t="shared" si="6"/>
      </c>
      <c r="M28" s="33"/>
      <c r="N28" s="33"/>
    </row>
    <row r="29" spans="1:14" s="21" customFormat="1" ht="15" customHeight="1">
      <c r="A29" s="42"/>
      <c r="B29" s="43"/>
      <c r="C29" s="44"/>
      <c r="D29" s="44"/>
      <c r="E29" s="45">
        <f t="shared" si="0"/>
        <v>0</v>
      </c>
      <c r="F29" s="46"/>
      <c r="G29" s="35">
        <f t="shared" si="1"/>
      </c>
      <c r="H29" s="35">
        <f t="shared" si="2"/>
      </c>
      <c r="I29" s="35">
        <f t="shared" si="3"/>
      </c>
      <c r="J29" s="35">
        <f t="shared" si="4"/>
      </c>
      <c r="K29" s="56">
        <f t="shared" si="5"/>
      </c>
      <c r="L29" s="58">
        <f t="shared" si="6"/>
      </c>
      <c r="M29" s="33"/>
      <c r="N29" s="33"/>
    </row>
    <row r="30" spans="1:14" s="21" customFormat="1" ht="15" customHeight="1">
      <c r="A30" s="42"/>
      <c r="B30" s="43"/>
      <c r="C30" s="44"/>
      <c r="D30" s="44"/>
      <c r="E30" s="45">
        <f aca="true" t="shared" si="7" ref="E30:E35">D30-C30</f>
        <v>0</v>
      </c>
      <c r="F30" s="46"/>
      <c r="G30" s="35">
        <f t="shared" si="1"/>
      </c>
      <c r="H30" s="35">
        <f t="shared" si="2"/>
      </c>
      <c r="I30" s="35">
        <f t="shared" si="3"/>
      </c>
      <c r="J30" s="35">
        <f t="shared" si="4"/>
      </c>
      <c r="K30" s="56">
        <f t="shared" si="5"/>
      </c>
      <c r="L30" s="58">
        <f aca="true" t="shared" si="8" ref="L30:L35">IF($F30="fu",$E30,"")</f>
      </c>
      <c r="M30" s="33"/>
      <c r="N30" s="33"/>
    </row>
    <row r="31" spans="1:14" s="21" customFormat="1" ht="15" customHeight="1">
      <c r="A31" s="42"/>
      <c r="B31" s="43"/>
      <c r="C31" s="44"/>
      <c r="D31" s="44"/>
      <c r="E31" s="45">
        <f t="shared" si="7"/>
        <v>0</v>
      </c>
      <c r="F31" s="46"/>
      <c r="G31" s="35">
        <f t="shared" si="1"/>
      </c>
      <c r="H31" s="35">
        <f t="shared" si="2"/>
      </c>
      <c r="I31" s="35">
        <f t="shared" si="3"/>
      </c>
      <c r="J31" s="35">
        <f t="shared" si="4"/>
      </c>
      <c r="K31" s="56">
        <f t="shared" si="5"/>
      </c>
      <c r="L31" s="58">
        <f t="shared" si="8"/>
      </c>
      <c r="M31" s="33"/>
      <c r="N31" s="33"/>
    </row>
    <row r="32" spans="1:14" s="21" customFormat="1" ht="15" customHeight="1">
      <c r="A32" s="42"/>
      <c r="B32" s="43"/>
      <c r="C32" s="44"/>
      <c r="D32" s="44"/>
      <c r="E32" s="45">
        <f t="shared" si="7"/>
        <v>0</v>
      </c>
      <c r="F32" s="46"/>
      <c r="G32" s="35">
        <f t="shared" si="1"/>
      </c>
      <c r="H32" s="35">
        <f t="shared" si="2"/>
      </c>
      <c r="I32" s="35">
        <f t="shared" si="3"/>
      </c>
      <c r="J32" s="35">
        <f t="shared" si="4"/>
      </c>
      <c r="K32" s="56">
        <f t="shared" si="5"/>
      </c>
      <c r="L32" s="58">
        <f t="shared" si="8"/>
      </c>
      <c r="M32" s="33"/>
      <c r="N32" s="33"/>
    </row>
    <row r="33" spans="1:14" s="21" customFormat="1" ht="15" customHeight="1">
      <c r="A33" s="42"/>
      <c r="B33" s="43"/>
      <c r="C33" s="44"/>
      <c r="D33" s="44"/>
      <c r="E33" s="45">
        <f t="shared" si="7"/>
        <v>0</v>
      </c>
      <c r="F33" s="46"/>
      <c r="G33" s="35">
        <f t="shared" si="1"/>
      </c>
      <c r="H33" s="35">
        <f t="shared" si="2"/>
      </c>
      <c r="I33" s="35">
        <f t="shared" si="3"/>
      </c>
      <c r="J33" s="35">
        <f t="shared" si="4"/>
      </c>
      <c r="K33" s="56">
        <f t="shared" si="5"/>
      </c>
      <c r="L33" s="58">
        <f t="shared" si="8"/>
      </c>
      <c r="M33" s="33"/>
      <c r="N33" s="33"/>
    </row>
    <row r="34" spans="1:14" s="21" customFormat="1" ht="15" customHeight="1">
      <c r="A34" s="42"/>
      <c r="B34" s="43"/>
      <c r="C34" s="44"/>
      <c r="D34" s="44"/>
      <c r="E34" s="45">
        <f t="shared" si="7"/>
        <v>0</v>
      </c>
      <c r="F34" s="46"/>
      <c r="G34" s="35">
        <f t="shared" si="1"/>
      </c>
      <c r="H34" s="35">
        <f t="shared" si="2"/>
      </c>
      <c r="I34" s="35">
        <f t="shared" si="3"/>
      </c>
      <c r="J34" s="35">
        <f t="shared" si="4"/>
      </c>
      <c r="K34" s="56">
        <f t="shared" si="5"/>
      </c>
      <c r="L34" s="58">
        <f t="shared" si="8"/>
      </c>
      <c r="M34" s="33"/>
      <c r="N34" s="33"/>
    </row>
    <row r="35" spans="1:14" s="21" customFormat="1" ht="15" customHeight="1">
      <c r="A35" s="47"/>
      <c r="B35" s="48"/>
      <c r="C35" s="49"/>
      <c r="D35" s="49"/>
      <c r="E35" s="50">
        <f t="shared" si="7"/>
        <v>0</v>
      </c>
      <c r="F35" s="51"/>
      <c r="G35" s="27">
        <f t="shared" si="1"/>
      </c>
      <c r="H35" s="27">
        <f t="shared" si="2"/>
      </c>
      <c r="I35" s="27">
        <f t="shared" si="3"/>
      </c>
      <c r="J35" s="27">
        <f t="shared" si="4"/>
      </c>
      <c r="K35" s="65">
        <f t="shared" si="5"/>
      </c>
      <c r="L35" s="60">
        <f t="shared" si="8"/>
      </c>
      <c r="M35" s="33"/>
      <c r="N35" s="33"/>
    </row>
    <row r="36" spans="1:14" s="21" customFormat="1" ht="18.75" customHeight="1" thickBot="1">
      <c r="A36" s="121">
        <f>A4</f>
        <v>0</v>
      </c>
      <c r="B36" s="122"/>
      <c r="C36" s="126">
        <f>DMIN(A3:C35,C3,A4:A35)</f>
        <v>0</v>
      </c>
      <c r="D36" s="123">
        <f>DMAX(A3:D35,D3,A4:A35)</f>
        <v>0</v>
      </c>
      <c r="E36" s="31"/>
      <c r="F36" s="32" t="s">
        <v>18</v>
      </c>
      <c r="G36" s="27">
        <f aca="true" t="shared" si="9" ref="G36:L36">SUM(G4:G35)</f>
        <v>0</v>
      </c>
      <c r="H36" s="27">
        <f t="shared" si="9"/>
        <v>0</v>
      </c>
      <c r="I36" s="27">
        <f t="shared" si="9"/>
        <v>0</v>
      </c>
      <c r="J36" s="27">
        <f t="shared" si="9"/>
        <v>0</v>
      </c>
      <c r="K36" s="59">
        <f t="shared" si="9"/>
        <v>0</v>
      </c>
      <c r="L36" s="60">
        <f t="shared" si="9"/>
        <v>0</v>
      </c>
      <c r="M36" s="33"/>
      <c r="N36" s="33"/>
    </row>
    <row r="37" spans="1:12" s="21" customFormat="1" ht="18.75" customHeight="1" thickBot="1">
      <c r="A37" s="69"/>
      <c r="B37" s="22" t="s">
        <v>35</v>
      </c>
      <c r="C37" s="128"/>
      <c r="D37" s="125"/>
      <c r="E37" s="18"/>
      <c r="F37" s="19" t="s">
        <v>4</v>
      </c>
      <c r="G37" s="20">
        <v>7</v>
      </c>
      <c r="H37" s="20">
        <v>3.5</v>
      </c>
      <c r="I37" s="20">
        <v>14</v>
      </c>
      <c r="J37" s="20">
        <v>7</v>
      </c>
      <c r="K37" s="61">
        <v>0</v>
      </c>
      <c r="L37" s="62">
        <v>0</v>
      </c>
    </row>
    <row r="38" spans="1:12" s="21" customFormat="1" ht="18.75" customHeight="1">
      <c r="A38" s="70"/>
      <c r="B38" s="22" t="s">
        <v>9</v>
      </c>
      <c r="C38" s="127">
        <f>SUM(G36:L36)</f>
        <v>0</v>
      </c>
      <c r="D38" s="40"/>
      <c r="E38" s="66"/>
      <c r="F38" s="22" t="s">
        <v>1</v>
      </c>
      <c r="G38" s="23">
        <f aca="true" t="shared" si="10" ref="G38:L38">G37*G36</f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63">
        <f t="shared" si="10"/>
        <v>0</v>
      </c>
      <c r="L38" s="64">
        <f t="shared" si="10"/>
        <v>0</v>
      </c>
    </row>
    <row r="39" spans="1:12" s="21" customFormat="1" ht="18.75" customHeight="1" thickBot="1">
      <c r="A39" s="24"/>
      <c r="B39" s="114"/>
      <c r="C39" s="115" t="s">
        <v>8</v>
      </c>
      <c r="D39" s="37">
        <f>IF(D40&gt;0,0,SUM(G38:L38))</f>
        <v>0</v>
      </c>
      <c r="E39" s="222"/>
      <c r="F39" s="217"/>
      <c r="G39" s="217"/>
      <c r="H39" s="217"/>
      <c r="I39" s="217"/>
      <c r="J39" s="217"/>
      <c r="K39" s="217"/>
      <c r="L39" s="218"/>
    </row>
    <row r="40" spans="1:15" s="21" customFormat="1" ht="17.25" customHeight="1" thickBot="1">
      <c r="A40" s="216"/>
      <c r="B40" s="217"/>
      <c r="C40" s="218"/>
      <c r="D40" s="38"/>
      <c r="E40" s="198" t="s">
        <v>23</v>
      </c>
      <c r="F40" s="199"/>
      <c r="G40" s="199"/>
      <c r="H40" s="199"/>
      <c r="I40" s="199"/>
      <c r="J40" s="199"/>
      <c r="K40" s="199"/>
      <c r="L40" s="200"/>
      <c r="O40" s="103"/>
    </row>
    <row r="41" spans="1:14" s="21" customFormat="1" ht="18.75" customHeight="1" thickBot="1">
      <c r="A41" s="71" t="s">
        <v>2</v>
      </c>
      <c r="B41" s="72"/>
      <c r="C41" s="73"/>
      <c r="D41" s="74">
        <f>IF(OR(C37&gt;9,C37&lt;5),E41*H41,0)</f>
        <v>0</v>
      </c>
      <c r="E41" s="75">
        <f>D36-C36</f>
        <v>0</v>
      </c>
      <c r="F41" s="92" t="s">
        <v>30</v>
      </c>
      <c r="G41" s="76"/>
      <c r="H41" s="77">
        <v>15</v>
      </c>
      <c r="I41" s="78"/>
      <c r="J41" s="79"/>
      <c r="K41" s="79"/>
      <c r="L41" s="80"/>
      <c r="M41" s="25"/>
      <c r="N41" s="117"/>
    </row>
    <row r="42" spans="1:12" s="21" customFormat="1" ht="20.25" customHeight="1" thickBot="1">
      <c r="A42" s="26"/>
      <c r="B42" s="11"/>
      <c r="C42" s="28" t="s">
        <v>6</v>
      </c>
      <c r="D42" s="39">
        <f>SUM(D39:D41)</f>
        <v>0</v>
      </c>
      <c r="E42" s="227" t="s">
        <v>22</v>
      </c>
      <c r="F42" s="227"/>
      <c r="G42" s="227"/>
      <c r="H42" s="227"/>
      <c r="I42" s="227"/>
      <c r="J42" s="227"/>
      <c r="K42" s="227"/>
      <c r="L42" s="221"/>
    </row>
    <row r="43" spans="1:12" s="21" customFormat="1" ht="18" customHeight="1" thickBot="1">
      <c r="A43" s="219" t="s">
        <v>5</v>
      </c>
      <c r="B43" s="220"/>
      <c r="C43" s="221"/>
      <c r="D43" s="111"/>
      <c r="E43" s="195" t="s">
        <v>3</v>
      </c>
      <c r="F43" s="196"/>
      <c r="G43" s="196"/>
      <c r="H43" s="196"/>
      <c r="I43" s="196"/>
      <c r="J43" s="196"/>
      <c r="K43" s="196"/>
      <c r="L43" s="197"/>
    </row>
    <row r="44" spans="1:12" s="21" customFormat="1" ht="18.75" customHeight="1" thickBot="1">
      <c r="A44" s="104"/>
      <c r="B44" s="105" t="s">
        <v>31</v>
      </c>
      <c r="C44" s="124"/>
      <c r="D44" s="119">
        <f>IF(D40&gt;0,C44,IF(C44&lt;E44,C44,E44))</f>
        <v>0</v>
      </c>
      <c r="E44" s="120">
        <f>IF(D40&gt;0,0,C38*F44)</f>
        <v>0</v>
      </c>
      <c r="F44" s="118">
        <v>3</v>
      </c>
      <c r="G44" s="201" t="s">
        <v>34</v>
      </c>
      <c r="H44" s="202"/>
      <c r="I44" s="202"/>
      <c r="J44" s="202"/>
      <c r="K44" s="202"/>
      <c r="L44" s="203"/>
    </row>
    <row r="45" spans="1:12" s="21" customFormat="1" ht="19.5" customHeight="1" thickBot="1">
      <c r="A45" s="213" t="s">
        <v>7</v>
      </c>
      <c r="B45" s="214"/>
      <c r="C45" s="215"/>
      <c r="D45" s="39">
        <f>D42-D43-D44</f>
        <v>0</v>
      </c>
      <c r="E45" s="113"/>
      <c r="F45" s="34"/>
      <c r="G45" s="204"/>
      <c r="H45" s="205"/>
      <c r="I45" s="205"/>
      <c r="J45" s="205"/>
      <c r="K45" s="205"/>
      <c r="L45" s="206"/>
    </row>
    <row r="46" spans="1:12" s="29" customFormat="1" ht="18" customHeight="1" thickBot="1">
      <c r="A46" s="15" t="s">
        <v>19</v>
      </c>
      <c r="B46" s="16"/>
      <c r="C46" s="7"/>
      <c r="D46" s="52" t="s">
        <v>20</v>
      </c>
      <c r="E46" s="112" t="s">
        <v>0</v>
      </c>
      <c r="F46" s="108"/>
      <c r="G46" s="106"/>
      <c r="H46" s="107" t="s">
        <v>14</v>
      </c>
      <c r="I46" s="108"/>
      <c r="J46" s="106"/>
      <c r="K46" s="109"/>
      <c r="L46" s="110"/>
    </row>
    <row r="50" ht="12.75"/>
    <row r="51" ht="12.75"/>
    <row r="52" ht="12.75"/>
    <row r="53" ht="12.75"/>
    <row r="54" ht="12.75"/>
  </sheetData>
  <sheetProtection sheet="1" selectLockedCells="1"/>
  <mergeCells count="12">
    <mergeCell ref="J1:L1"/>
    <mergeCell ref="E42:L42"/>
    <mergeCell ref="E43:L43"/>
    <mergeCell ref="E40:L40"/>
    <mergeCell ref="G44:L45"/>
    <mergeCell ref="G2:J2"/>
    <mergeCell ref="A1:E1"/>
    <mergeCell ref="A45:C45"/>
    <mergeCell ref="A40:C40"/>
    <mergeCell ref="A43:C43"/>
    <mergeCell ref="E39:L39"/>
    <mergeCell ref="G1:I1"/>
  </mergeCells>
  <printOptions gridLines="1"/>
  <pageMargins left="0.31496062992125984" right="0.11811023622047245" top="0.35433070866141736" bottom="0.35433070866141736" header="0.31496062992125984" footer="0.11811023622047245"/>
  <pageSetup fitToHeight="2" fitToWidth="1" horizontalDpi="300" verticalDpi="300" orientation="portrait" paperSize="9" r:id="rId4"/>
  <headerFooter alignWithMargins="0">
    <oddFooter>&amp;L&amp;8&amp;D&amp;C
&amp;R&amp;8&amp;F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O15" sqref="O15"/>
    </sheetView>
  </sheetViews>
  <sheetFormatPr defaultColWidth="11.421875" defaultRowHeight="12.75"/>
  <cols>
    <col min="1" max="1" width="20.140625" style="0" customWidth="1"/>
    <col min="2" max="2" width="7.28125" style="0" customWidth="1"/>
    <col min="3" max="3" width="11.140625" style="9" customWidth="1"/>
    <col min="4" max="4" width="8.57421875" style="9" customWidth="1"/>
    <col min="5" max="5" width="8.421875" style="0" customWidth="1"/>
    <col min="6" max="6" width="5.00390625" style="10" customWidth="1"/>
    <col min="7" max="7" width="7.7109375" style="0" customWidth="1"/>
    <col min="8" max="8" width="8.00390625" style="0" customWidth="1"/>
    <col min="9" max="9" width="7.140625" style="0" customWidth="1"/>
    <col min="10" max="10" width="6.140625" style="0" customWidth="1"/>
    <col min="11" max="11" width="5.00390625" style="0" customWidth="1"/>
    <col min="12" max="12" width="5.140625" style="0" customWidth="1"/>
  </cols>
  <sheetData>
    <row r="1" spans="1:13" s="1" customFormat="1" ht="70.5" customHeight="1" thickBot="1">
      <c r="A1" s="248" t="s">
        <v>24</v>
      </c>
      <c r="B1" s="249"/>
      <c r="C1" s="249"/>
      <c r="D1" s="249"/>
      <c r="E1" s="249"/>
      <c r="F1" s="156"/>
      <c r="G1" s="250"/>
      <c r="H1" s="251"/>
      <c r="I1" s="251"/>
      <c r="J1" s="251"/>
      <c r="K1" s="252"/>
      <c r="L1" s="253"/>
      <c r="M1" s="41"/>
    </row>
    <row r="2" spans="1:12" ht="18" customHeight="1">
      <c r="A2" s="167" t="s">
        <v>44</v>
      </c>
      <c r="B2" s="168"/>
      <c r="C2" s="169"/>
      <c r="D2" s="170"/>
      <c r="E2" s="157"/>
      <c r="F2" s="171"/>
      <c r="G2" s="254" t="s">
        <v>10</v>
      </c>
      <c r="H2" s="255"/>
      <c r="I2" s="255"/>
      <c r="J2" s="256"/>
      <c r="K2" s="157"/>
      <c r="L2" s="158"/>
    </row>
    <row r="3" spans="1:12" s="1" customFormat="1" ht="40.5" customHeight="1" thickBot="1">
      <c r="A3" s="244" t="s">
        <v>40</v>
      </c>
      <c r="B3" s="245"/>
      <c r="C3" s="148" t="s">
        <v>43</v>
      </c>
      <c r="D3" s="149" t="s">
        <v>28</v>
      </c>
      <c r="E3" s="149" t="s">
        <v>29</v>
      </c>
      <c r="F3" s="172" t="s">
        <v>11</v>
      </c>
      <c r="G3" s="159" t="s">
        <v>16</v>
      </c>
      <c r="H3" s="150" t="s">
        <v>12</v>
      </c>
      <c r="I3" s="150" t="s">
        <v>41</v>
      </c>
      <c r="J3" s="151" t="s">
        <v>42</v>
      </c>
      <c r="K3" s="151" t="s">
        <v>15</v>
      </c>
      <c r="L3" s="152" t="s">
        <v>13</v>
      </c>
    </row>
    <row r="4" spans="1:14" ht="24" customHeight="1">
      <c r="A4" s="246"/>
      <c r="B4" s="247"/>
      <c r="C4" s="146"/>
      <c r="D4" s="146"/>
      <c r="E4" s="85"/>
      <c r="F4" s="173"/>
      <c r="G4" s="160">
        <f>IF($F4="ZEM",$E4,"")</f>
      </c>
      <c r="H4" s="147">
        <f>IF($F4="ZJM",$E4,"")</f>
      </c>
      <c r="I4" s="147">
        <f>IF($F4="ZEN",$E4,"")</f>
      </c>
      <c r="J4" s="147">
        <f>IF($F4="ZJN",$E4,"")</f>
      </c>
      <c r="K4" s="147">
        <f>IF($F4="KK",$E4,"")</f>
      </c>
      <c r="L4" s="161">
        <f>IF($F4="fu",$E4,"")</f>
      </c>
      <c r="M4" s="5"/>
      <c r="N4" s="5"/>
    </row>
    <row r="5" spans="1:14" ht="24" customHeight="1">
      <c r="A5" s="228"/>
      <c r="B5" s="229"/>
      <c r="C5" s="141"/>
      <c r="D5" s="141"/>
      <c r="E5" s="142"/>
      <c r="F5" s="174"/>
      <c r="G5" s="162">
        <f>IF($F5="ZEM",$E5,"")</f>
      </c>
      <c r="H5" s="143">
        <f>IF($F5="ZJM",$E5,"")</f>
      </c>
      <c r="I5" s="143">
        <f>IF($F5="ZEN",$E5,"")</f>
      </c>
      <c r="J5" s="143">
        <f>IF($F5="ZJN",$E5,"")</f>
      </c>
      <c r="K5" s="143">
        <f>IF($F5="KK",$E5,"")</f>
      </c>
      <c r="L5" s="163">
        <f>IF($F5="fu",$E5,"")</f>
      </c>
      <c r="M5" s="5"/>
      <c r="N5" s="5"/>
    </row>
    <row r="6" spans="1:14" ht="24" customHeight="1">
      <c r="A6" s="228"/>
      <c r="B6" s="229"/>
      <c r="C6" s="141"/>
      <c r="D6" s="141"/>
      <c r="E6" s="142"/>
      <c r="F6" s="174"/>
      <c r="G6" s="162">
        <f aca="true" t="shared" si="0" ref="G6:G22">IF($F6="ZEM",$E6,"")</f>
      </c>
      <c r="H6" s="143">
        <f aca="true" t="shared" si="1" ref="H6:H22">IF($F6="ZJM",$E6,"")</f>
      </c>
      <c r="I6" s="143">
        <f aca="true" t="shared" si="2" ref="I6:I22">IF($F6="ZEN",$E6,"")</f>
      </c>
      <c r="J6" s="143">
        <f aca="true" t="shared" si="3" ref="J6:J22">IF($F6="ZJN",$E6,"")</f>
      </c>
      <c r="K6" s="143"/>
      <c r="L6" s="163">
        <f aca="true" t="shared" si="4" ref="L6:L23">IF($F6="fu",$E6,"")</f>
      </c>
      <c r="M6" s="5"/>
      <c r="N6" s="5"/>
    </row>
    <row r="7" spans="1:14" s="21" customFormat="1" ht="24" customHeight="1">
      <c r="A7" s="228"/>
      <c r="B7" s="229"/>
      <c r="C7" s="144"/>
      <c r="D7" s="144"/>
      <c r="E7" s="142"/>
      <c r="F7" s="175"/>
      <c r="G7" s="89">
        <f t="shared" si="0"/>
      </c>
      <c r="H7" s="145">
        <f t="shared" si="1"/>
      </c>
      <c r="I7" s="145">
        <f t="shared" si="2"/>
      </c>
      <c r="J7" s="145">
        <f t="shared" si="3"/>
      </c>
      <c r="K7" s="145"/>
      <c r="L7" s="164">
        <f t="shared" si="4"/>
      </c>
      <c r="M7" s="33"/>
      <c r="N7" s="33"/>
    </row>
    <row r="8" spans="1:14" s="21" customFormat="1" ht="24" customHeight="1">
      <c r="A8" s="228"/>
      <c r="B8" s="229"/>
      <c r="C8" s="144"/>
      <c r="D8" s="144"/>
      <c r="E8" s="142"/>
      <c r="F8" s="175"/>
      <c r="G8" s="89">
        <f t="shared" si="0"/>
      </c>
      <c r="H8" s="145">
        <f t="shared" si="1"/>
      </c>
      <c r="I8" s="145">
        <f t="shared" si="2"/>
      </c>
      <c r="J8" s="145">
        <f t="shared" si="3"/>
      </c>
      <c r="K8" s="145"/>
      <c r="L8" s="164">
        <f t="shared" si="4"/>
      </c>
      <c r="M8" s="33"/>
      <c r="N8" s="33"/>
    </row>
    <row r="9" spans="1:14" s="21" customFormat="1" ht="24" customHeight="1">
      <c r="A9" s="228"/>
      <c r="B9" s="229"/>
      <c r="C9" s="144"/>
      <c r="D9" s="144"/>
      <c r="E9" s="142"/>
      <c r="F9" s="175"/>
      <c r="G9" s="89">
        <f t="shared" si="0"/>
      </c>
      <c r="H9" s="145">
        <f t="shared" si="1"/>
      </c>
      <c r="I9" s="145">
        <f t="shared" si="2"/>
      </c>
      <c r="J9" s="145">
        <f t="shared" si="3"/>
      </c>
      <c r="K9" s="145"/>
      <c r="L9" s="164">
        <f t="shared" si="4"/>
      </c>
      <c r="M9" s="33"/>
      <c r="N9" s="33"/>
    </row>
    <row r="10" spans="1:14" s="21" customFormat="1" ht="24" customHeight="1">
      <c r="A10" s="228"/>
      <c r="B10" s="229"/>
      <c r="C10" s="144"/>
      <c r="D10" s="144"/>
      <c r="E10" s="142"/>
      <c r="F10" s="175"/>
      <c r="G10" s="89">
        <f t="shared" si="0"/>
      </c>
      <c r="H10" s="145">
        <f t="shared" si="1"/>
      </c>
      <c r="I10" s="145">
        <f t="shared" si="2"/>
      </c>
      <c r="J10" s="145">
        <f t="shared" si="3"/>
      </c>
      <c r="K10" s="145"/>
      <c r="L10" s="164">
        <f t="shared" si="4"/>
      </c>
      <c r="M10" s="33"/>
      <c r="N10" s="33"/>
    </row>
    <row r="11" spans="1:14" s="21" customFormat="1" ht="24" customHeight="1">
      <c r="A11" s="228"/>
      <c r="B11" s="229"/>
      <c r="C11" s="144"/>
      <c r="D11" s="144"/>
      <c r="E11" s="142"/>
      <c r="F11" s="175"/>
      <c r="G11" s="89">
        <f t="shared" si="0"/>
      </c>
      <c r="H11" s="145">
        <f t="shared" si="1"/>
      </c>
      <c r="I11" s="145">
        <f t="shared" si="2"/>
      </c>
      <c r="J11" s="145">
        <f t="shared" si="3"/>
      </c>
      <c r="K11" s="145"/>
      <c r="L11" s="164">
        <f t="shared" si="4"/>
      </c>
      <c r="M11" s="33"/>
      <c r="N11" s="33"/>
    </row>
    <row r="12" spans="1:14" s="21" customFormat="1" ht="24" customHeight="1">
      <c r="A12" s="228"/>
      <c r="B12" s="229"/>
      <c r="C12" s="144"/>
      <c r="D12" s="144"/>
      <c r="E12" s="142"/>
      <c r="F12" s="175"/>
      <c r="G12" s="89">
        <f t="shared" si="0"/>
      </c>
      <c r="H12" s="145">
        <f t="shared" si="1"/>
      </c>
      <c r="I12" s="145">
        <f t="shared" si="2"/>
      </c>
      <c r="J12" s="145">
        <f t="shared" si="3"/>
      </c>
      <c r="K12" s="145"/>
      <c r="L12" s="164">
        <f t="shared" si="4"/>
      </c>
      <c r="M12" s="33"/>
      <c r="N12" s="33"/>
    </row>
    <row r="13" spans="1:14" s="21" customFormat="1" ht="24" customHeight="1">
      <c r="A13" s="228"/>
      <c r="B13" s="229"/>
      <c r="C13" s="144"/>
      <c r="D13" s="144"/>
      <c r="E13" s="142"/>
      <c r="F13" s="175"/>
      <c r="G13" s="89">
        <f t="shared" si="0"/>
      </c>
      <c r="H13" s="145">
        <f t="shared" si="1"/>
      </c>
      <c r="I13" s="145">
        <f t="shared" si="2"/>
      </c>
      <c r="J13" s="145">
        <f t="shared" si="3"/>
      </c>
      <c r="K13" s="145"/>
      <c r="L13" s="164">
        <f t="shared" si="4"/>
      </c>
      <c r="M13" s="33"/>
      <c r="N13" s="33"/>
    </row>
    <row r="14" spans="1:14" s="21" customFormat="1" ht="24" customHeight="1">
      <c r="A14" s="228"/>
      <c r="B14" s="229"/>
      <c r="C14" s="144"/>
      <c r="D14" s="144"/>
      <c r="E14" s="142"/>
      <c r="F14" s="175"/>
      <c r="G14" s="89">
        <f t="shared" si="0"/>
      </c>
      <c r="H14" s="145">
        <f t="shared" si="1"/>
      </c>
      <c r="I14" s="145">
        <f t="shared" si="2"/>
      </c>
      <c r="J14" s="145">
        <f t="shared" si="3"/>
      </c>
      <c r="K14" s="145"/>
      <c r="L14" s="164">
        <f t="shared" si="4"/>
      </c>
      <c r="M14" s="33"/>
      <c r="N14" s="33"/>
    </row>
    <row r="15" spans="1:14" s="21" customFormat="1" ht="24" customHeight="1">
      <c r="A15" s="228"/>
      <c r="B15" s="229"/>
      <c r="C15" s="144"/>
      <c r="D15" s="144"/>
      <c r="E15" s="142"/>
      <c r="F15" s="175"/>
      <c r="G15" s="89">
        <f t="shared" si="0"/>
      </c>
      <c r="H15" s="145">
        <f t="shared" si="1"/>
      </c>
      <c r="I15" s="145">
        <f t="shared" si="2"/>
      </c>
      <c r="J15" s="145">
        <f t="shared" si="3"/>
      </c>
      <c r="K15" s="145"/>
      <c r="L15" s="164">
        <f t="shared" si="4"/>
      </c>
      <c r="M15" s="33"/>
      <c r="N15" s="33"/>
    </row>
    <row r="16" spans="1:14" s="21" customFormat="1" ht="24" customHeight="1">
      <c r="A16" s="228"/>
      <c r="B16" s="229"/>
      <c r="C16" s="144"/>
      <c r="D16" s="144"/>
      <c r="E16" s="142"/>
      <c r="F16" s="175"/>
      <c r="G16" s="89">
        <f t="shared" si="0"/>
      </c>
      <c r="H16" s="145">
        <f t="shared" si="1"/>
      </c>
      <c r="I16" s="145">
        <f t="shared" si="2"/>
      </c>
      <c r="J16" s="145">
        <f t="shared" si="3"/>
      </c>
      <c r="K16" s="145"/>
      <c r="L16" s="164">
        <f t="shared" si="4"/>
      </c>
      <c r="M16" s="33"/>
      <c r="N16" s="33"/>
    </row>
    <row r="17" spans="1:14" s="21" customFormat="1" ht="24" customHeight="1">
      <c r="A17" s="228"/>
      <c r="B17" s="229"/>
      <c r="C17" s="144"/>
      <c r="D17" s="144"/>
      <c r="E17" s="142"/>
      <c r="F17" s="175"/>
      <c r="G17" s="89">
        <f t="shared" si="0"/>
      </c>
      <c r="H17" s="145">
        <f t="shared" si="1"/>
      </c>
      <c r="I17" s="145">
        <f t="shared" si="2"/>
      </c>
      <c r="J17" s="145">
        <f t="shared" si="3"/>
      </c>
      <c r="K17" s="145"/>
      <c r="L17" s="164">
        <f t="shared" si="4"/>
      </c>
      <c r="M17" s="33"/>
      <c r="N17" s="33"/>
    </row>
    <row r="18" spans="1:14" s="21" customFormat="1" ht="24" customHeight="1">
      <c r="A18" s="228"/>
      <c r="B18" s="229"/>
      <c r="C18" s="144"/>
      <c r="D18" s="144"/>
      <c r="E18" s="142"/>
      <c r="F18" s="175"/>
      <c r="G18" s="89">
        <f t="shared" si="0"/>
      </c>
      <c r="H18" s="145">
        <f t="shared" si="1"/>
      </c>
      <c r="I18" s="145">
        <f t="shared" si="2"/>
      </c>
      <c r="J18" s="145">
        <f t="shared" si="3"/>
      </c>
      <c r="K18" s="145"/>
      <c r="L18" s="164">
        <f t="shared" si="4"/>
      </c>
      <c r="M18" s="33"/>
      <c r="N18" s="33"/>
    </row>
    <row r="19" spans="1:14" s="21" customFormat="1" ht="24" customHeight="1">
      <c r="A19" s="228"/>
      <c r="B19" s="229"/>
      <c r="C19" s="144"/>
      <c r="D19" s="144"/>
      <c r="E19" s="142"/>
      <c r="F19" s="175"/>
      <c r="G19" s="89">
        <f t="shared" si="0"/>
      </c>
      <c r="H19" s="145">
        <f t="shared" si="1"/>
      </c>
      <c r="I19" s="145">
        <f t="shared" si="2"/>
      </c>
      <c r="J19" s="145">
        <f t="shared" si="3"/>
      </c>
      <c r="K19" s="145"/>
      <c r="L19" s="164">
        <f t="shared" si="4"/>
      </c>
      <c r="M19" s="33"/>
      <c r="N19" s="33"/>
    </row>
    <row r="20" spans="1:14" s="21" customFormat="1" ht="24" customHeight="1">
      <c r="A20" s="228"/>
      <c r="B20" s="229"/>
      <c r="C20" s="144"/>
      <c r="D20" s="144"/>
      <c r="E20" s="142"/>
      <c r="F20" s="175"/>
      <c r="G20" s="89">
        <f t="shared" si="0"/>
      </c>
      <c r="H20" s="145">
        <f t="shared" si="1"/>
      </c>
      <c r="I20" s="145">
        <f t="shared" si="2"/>
      </c>
      <c r="J20" s="145">
        <f t="shared" si="3"/>
      </c>
      <c r="K20" s="145"/>
      <c r="L20" s="164">
        <f t="shared" si="4"/>
      </c>
      <c r="M20" s="33"/>
      <c r="N20" s="33"/>
    </row>
    <row r="21" spans="1:14" s="21" customFormat="1" ht="24" customHeight="1">
      <c r="A21" s="228"/>
      <c r="B21" s="229"/>
      <c r="C21" s="144"/>
      <c r="D21" s="144"/>
      <c r="E21" s="142"/>
      <c r="F21" s="175"/>
      <c r="G21" s="89">
        <f t="shared" si="0"/>
      </c>
      <c r="H21" s="145">
        <f t="shared" si="1"/>
      </c>
      <c r="I21" s="145">
        <f t="shared" si="2"/>
      </c>
      <c r="J21" s="145">
        <f t="shared" si="3"/>
      </c>
      <c r="K21" s="145"/>
      <c r="L21" s="164">
        <f t="shared" si="4"/>
      </c>
      <c r="M21" s="33"/>
      <c r="N21" s="33"/>
    </row>
    <row r="22" spans="1:14" s="21" customFormat="1" ht="24" customHeight="1">
      <c r="A22" s="228"/>
      <c r="B22" s="229"/>
      <c r="C22" s="144"/>
      <c r="D22" s="144"/>
      <c r="E22" s="142"/>
      <c r="F22" s="175"/>
      <c r="G22" s="89">
        <f t="shared" si="0"/>
      </c>
      <c r="H22" s="145">
        <f t="shared" si="1"/>
      </c>
      <c r="I22" s="145">
        <f t="shared" si="2"/>
      </c>
      <c r="J22" s="145">
        <f t="shared" si="3"/>
      </c>
      <c r="K22" s="145"/>
      <c r="L22" s="164">
        <f t="shared" si="4"/>
      </c>
      <c r="M22" s="33"/>
      <c r="N22" s="33"/>
    </row>
    <row r="23" spans="1:14" s="21" customFormat="1" ht="24" customHeight="1" thickBot="1">
      <c r="A23" s="230"/>
      <c r="B23" s="231"/>
      <c r="C23" s="153"/>
      <c r="D23" s="153"/>
      <c r="E23" s="154"/>
      <c r="F23" s="176"/>
      <c r="G23" s="165">
        <f>IF($F23="ZEM",$E23,"")</f>
      </c>
      <c r="H23" s="155">
        <f>IF($F23="ZJM",$E23,"")</f>
      </c>
      <c r="I23" s="155">
        <f>IF($F23="ZEN",$E23,"")</f>
      </c>
      <c r="J23" s="155">
        <f>IF($F23="ZJN",$E23,"")</f>
      </c>
      <c r="K23" s="155"/>
      <c r="L23" s="166">
        <f t="shared" si="4"/>
      </c>
      <c r="M23" s="33"/>
      <c r="N23" s="33"/>
    </row>
    <row r="24" spans="1:14" s="21" customFormat="1" ht="18.75" customHeight="1">
      <c r="A24" s="88"/>
      <c r="B24" s="35"/>
      <c r="C24" s="177"/>
      <c r="D24" s="178" t="s">
        <v>45</v>
      </c>
      <c r="E24" s="179"/>
      <c r="F24" s="180" t="s">
        <v>18</v>
      </c>
      <c r="G24" s="181"/>
      <c r="H24" s="181"/>
      <c r="I24" s="181"/>
      <c r="J24" s="181"/>
      <c r="K24" s="181"/>
      <c r="L24" s="182"/>
      <c r="M24" s="33"/>
      <c r="N24" s="33"/>
    </row>
    <row r="25" spans="1:12" s="21" customFormat="1" ht="18.75" customHeight="1">
      <c r="A25" s="88"/>
      <c r="B25" s="139"/>
      <c r="C25" s="140"/>
      <c r="D25" s="183"/>
      <c r="E25" s="86"/>
      <c r="F25" s="87" t="s">
        <v>4</v>
      </c>
      <c r="G25" s="191">
        <v>7</v>
      </c>
      <c r="H25" s="192">
        <v>3.5</v>
      </c>
      <c r="I25" s="192">
        <v>14</v>
      </c>
      <c r="J25" s="192">
        <v>7</v>
      </c>
      <c r="K25" s="193">
        <v>0</v>
      </c>
      <c r="L25" s="194">
        <v>0</v>
      </c>
    </row>
    <row r="26" spans="1:12" s="21" customFormat="1" ht="18.75" customHeight="1" thickBot="1">
      <c r="A26" s="70"/>
      <c r="B26" s="35"/>
      <c r="C26" s="35"/>
      <c r="D26" s="184"/>
      <c r="E26" s="185"/>
      <c r="F26" s="190" t="s">
        <v>1</v>
      </c>
      <c r="G26" s="187"/>
      <c r="H26" s="188"/>
      <c r="I26" s="188"/>
      <c r="J26" s="188"/>
      <c r="K26" s="188"/>
      <c r="L26" s="189"/>
    </row>
    <row r="27" spans="1:12" s="21" customFormat="1" ht="18.75" customHeight="1" thickBot="1">
      <c r="A27" s="89"/>
      <c r="B27" s="90"/>
      <c r="C27" s="133" t="s">
        <v>8</v>
      </c>
      <c r="D27" s="186"/>
      <c r="E27" s="232" t="s">
        <v>21</v>
      </c>
      <c r="F27" s="232"/>
      <c r="G27" s="232"/>
      <c r="H27" s="232"/>
      <c r="I27" s="232"/>
      <c r="J27" s="232"/>
      <c r="K27" s="232"/>
      <c r="L27" s="233"/>
    </row>
    <row r="28" spans="1:14" s="21" customFormat="1" ht="17.25" customHeight="1" thickBot="1">
      <c r="A28" s="257"/>
      <c r="B28" s="258"/>
      <c r="C28" s="258"/>
      <c r="D28" s="91"/>
      <c r="E28" s="259" t="s">
        <v>23</v>
      </c>
      <c r="F28" s="259"/>
      <c r="G28" s="259"/>
      <c r="H28" s="259"/>
      <c r="I28" s="259"/>
      <c r="J28" s="259"/>
      <c r="K28" s="259"/>
      <c r="L28" s="260"/>
      <c r="N28" s="102"/>
    </row>
    <row r="29" spans="1:15" s="21" customFormat="1" ht="18.75" customHeight="1" thickBot="1">
      <c r="A29" s="70"/>
      <c r="B29" s="137"/>
      <c r="C29" s="138"/>
      <c r="D29" s="135"/>
      <c r="E29" s="134" t="s">
        <v>33</v>
      </c>
      <c r="F29" s="84"/>
      <c r="G29" s="84"/>
      <c r="H29" s="84"/>
      <c r="I29" s="93"/>
      <c r="J29" s="94"/>
      <c r="K29" s="94"/>
      <c r="L29" s="95"/>
      <c r="M29" s="25"/>
      <c r="O29" s="103"/>
    </row>
    <row r="30" spans="1:16" s="21" customFormat="1" ht="18" customHeight="1" thickBot="1">
      <c r="A30" s="234" t="s">
        <v>5</v>
      </c>
      <c r="B30" s="235"/>
      <c r="C30" s="236"/>
      <c r="D30" s="96"/>
      <c r="E30" s="237" t="s">
        <v>3</v>
      </c>
      <c r="F30" s="237"/>
      <c r="G30" s="237"/>
      <c r="H30" s="237"/>
      <c r="I30" s="237"/>
      <c r="J30" s="237"/>
      <c r="K30" s="237"/>
      <c r="L30" s="238"/>
      <c r="P30" s="53"/>
    </row>
    <row r="31" spans="1:12" s="21" customFormat="1" ht="18.75" customHeight="1" thickBot="1">
      <c r="A31" s="97"/>
      <c r="B31" s="98"/>
      <c r="C31" s="99" t="s">
        <v>46</v>
      </c>
      <c r="D31" s="96"/>
      <c r="E31" s="239" t="s">
        <v>48</v>
      </c>
      <c r="F31" s="239"/>
      <c r="G31" s="239"/>
      <c r="H31" s="239"/>
      <c r="I31" s="239"/>
      <c r="J31" s="239"/>
      <c r="K31" s="239"/>
      <c r="L31" s="240"/>
    </row>
    <row r="32" spans="1:12" s="21" customFormat="1" ht="30" customHeight="1" thickBot="1">
      <c r="A32" s="213" t="s">
        <v>7</v>
      </c>
      <c r="B32" s="214"/>
      <c r="C32" s="243"/>
      <c r="D32" s="136"/>
      <c r="E32" s="241"/>
      <c r="F32" s="241"/>
      <c r="G32" s="241"/>
      <c r="H32" s="241"/>
      <c r="I32" s="241"/>
      <c r="J32" s="241"/>
      <c r="K32" s="241"/>
      <c r="L32" s="242"/>
    </row>
    <row r="33" spans="1:12" s="29" customFormat="1" ht="18" customHeight="1" thickBot="1">
      <c r="A33" s="15" t="s">
        <v>19</v>
      </c>
      <c r="B33" s="16"/>
      <c r="C33" s="7"/>
      <c r="D33" s="52" t="s">
        <v>20</v>
      </c>
      <c r="E33" s="17" t="s">
        <v>0</v>
      </c>
      <c r="F33" s="7"/>
      <c r="G33" s="16"/>
      <c r="H33" s="15" t="s">
        <v>47</v>
      </c>
      <c r="I33" s="7"/>
      <c r="J33" s="16"/>
      <c r="K33" s="16"/>
      <c r="L33" s="30"/>
    </row>
  </sheetData>
  <sheetProtection selectLockedCells="1"/>
  <mergeCells count="32">
    <mergeCell ref="A1:E1"/>
    <mergeCell ref="G1:J1"/>
    <mergeCell ref="K1:L1"/>
    <mergeCell ref="G2:J2"/>
    <mergeCell ref="A28:C28"/>
    <mergeCell ref="E28:L28"/>
    <mergeCell ref="A5:B5"/>
    <mergeCell ref="A6:B6"/>
    <mergeCell ref="A7:B7"/>
    <mergeCell ref="A21:B21"/>
    <mergeCell ref="E27:L27"/>
    <mergeCell ref="A30:C30"/>
    <mergeCell ref="E30:L30"/>
    <mergeCell ref="E31:L32"/>
    <mergeCell ref="A32:C32"/>
    <mergeCell ref="A3:B3"/>
    <mergeCell ref="A13:B13"/>
    <mergeCell ref="A4:B4"/>
    <mergeCell ref="A8:B8"/>
    <mergeCell ref="A9:B9"/>
    <mergeCell ref="A22:B22"/>
    <mergeCell ref="A23:B23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14:B14"/>
  </mergeCells>
  <printOptions/>
  <pageMargins left="0.31496062992125984" right="0.11811023622047245" top="0.2755905511811024" bottom="0.35433070866141736" header="0.2755905511811024" footer="0.1968503937007874"/>
  <pageSetup fitToHeight="2" horizontalDpi="300" verticalDpi="300" orientation="portrait" paperSize="9" scale="98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Grübler</dc:creator>
  <cp:keywords/>
  <dc:description/>
  <cp:lastModifiedBy>Evita</cp:lastModifiedBy>
  <cp:lastPrinted>2017-01-18T19:13:34Z</cp:lastPrinted>
  <dcterms:created xsi:type="dcterms:W3CDTF">2016-02-23T15:49:01Z</dcterms:created>
  <dcterms:modified xsi:type="dcterms:W3CDTF">2017-03-19T12:27:01Z</dcterms:modified>
  <cp:category/>
  <cp:version/>
  <cp:contentType/>
  <cp:contentStatus/>
</cp:coreProperties>
</file>