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_ECOWATT INTERN\10003_AV Köhlerhütte\Köhlerhütte Vorlagen Formulare Aushang\"/>
    </mc:Choice>
  </mc:AlternateContent>
  <bookViews>
    <workbookView xWindow="0" yWindow="0" windowWidth="28800" windowHeight="11610" xr2:uid="{00000000-000D-0000-FFFF-FFFF00000000}"/>
  </bookViews>
  <sheets>
    <sheet name="Abrechnung 1 in Tabelle" sheetId="1" r:id="rId1"/>
    <sheet name="Abrechn. manuell Liste Ausdruck" sheetId="6" r:id="rId2"/>
  </sheets>
  <definedNames>
    <definedName name="_xlnm.Print_Area" localSheetId="1">'Abrechn. manuell Liste Ausdruck'!$A$1:$L$33</definedName>
    <definedName name="_xlnm.Print_Area" localSheetId="0">'Abrechnung 1 in Tabelle'!$A$1:$L$46</definedName>
    <definedName name="_xlnm.Print_Titles" localSheetId="1">'Abrechn. manuell Liste Ausdruck'!$1:$3</definedName>
    <definedName name="_xlnm.Print_Titles" localSheetId="0">'Abrechnung 1 in Tabelle'!$1:$3</definedName>
  </definedNames>
  <calcPr calcId="171027"/>
</workbook>
</file>

<file path=xl/calcChain.xml><?xml version="1.0" encoding="utf-8"?>
<calcChain xmlns="http://schemas.openxmlformats.org/spreadsheetml/2006/main">
  <c r="G5" i="1" l="1"/>
  <c r="H5" i="1"/>
  <c r="I5" i="1"/>
  <c r="J5" i="1"/>
  <c r="L5" i="1"/>
  <c r="H6" i="1"/>
  <c r="I6" i="1"/>
  <c r="J6" i="1"/>
  <c r="K6" i="1"/>
  <c r="L6" i="1"/>
  <c r="I7" i="1"/>
  <c r="J7" i="1"/>
  <c r="K7" i="1"/>
  <c r="L7" i="1"/>
  <c r="G8" i="1"/>
  <c r="H8" i="1"/>
  <c r="I8" i="1"/>
  <c r="K8" i="1"/>
  <c r="L8" i="1"/>
  <c r="G9" i="1"/>
  <c r="H9" i="1"/>
  <c r="I9" i="1"/>
  <c r="J9" i="1"/>
  <c r="K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7" i="1"/>
  <c r="H17" i="1"/>
  <c r="I17" i="1"/>
  <c r="J17" i="1"/>
  <c r="K17" i="1"/>
  <c r="L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H30" i="1"/>
  <c r="I30" i="1"/>
  <c r="J30" i="1"/>
  <c r="K30" i="1"/>
  <c r="L30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L4" i="1"/>
  <c r="K4" i="1"/>
  <c r="J4" i="1"/>
  <c r="H4" i="1"/>
  <c r="G4" i="1"/>
  <c r="L21" i="6" l="1"/>
  <c r="J21" i="6"/>
  <c r="I21" i="6"/>
  <c r="H21" i="6"/>
  <c r="G21" i="6"/>
  <c r="G4" i="6"/>
  <c r="H4" i="6"/>
  <c r="I4" i="6"/>
  <c r="J4" i="6"/>
  <c r="K4" i="6"/>
  <c r="L4" i="6"/>
  <c r="G5" i="6"/>
  <c r="H5" i="6"/>
  <c r="I5" i="6"/>
  <c r="J5" i="6"/>
  <c r="K5" i="6"/>
  <c r="L5" i="6"/>
  <c r="G6" i="6"/>
  <c r="H6" i="6"/>
  <c r="I6" i="6"/>
  <c r="J6" i="6"/>
  <c r="L6" i="6"/>
  <c r="G7" i="6"/>
  <c r="H7" i="6"/>
  <c r="I7" i="6"/>
  <c r="J7" i="6"/>
  <c r="L7" i="6"/>
  <c r="G8" i="6"/>
  <c r="H8" i="6"/>
  <c r="I8" i="6"/>
  <c r="J8" i="6"/>
  <c r="L8" i="6"/>
  <c r="G9" i="6"/>
  <c r="H9" i="6"/>
  <c r="I9" i="6"/>
  <c r="J9" i="6"/>
  <c r="L9" i="6"/>
  <c r="G10" i="6"/>
  <c r="H10" i="6"/>
  <c r="I10" i="6"/>
  <c r="J10" i="6"/>
  <c r="L10" i="6"/>
  <c r="G11" i="6"/>
  <c r="H11" i="6"/>
  <c r="I11" i="6"/>
  <c r="J11" i="6"/>
  <c r="L11" i="6"/>
  <c r="G12" i="6"/>
  <c r="H12" i="6"/>
  <c r="I12" i="6"/>
  <c r="J12" i="6"/>
  <c r="L12" i="6"/>
  <c r="G13" i="6"/>
  <c r="H13" i="6"/>
  <c r="I13" i="6"/>
  <c r="J13" i="6"/>
  <c r="L13" i="6"/>
  <c r="G14" i="6"/>
  <c r="H14" i="6"/>
  <c r="I14" i="6"/>
  <c r="J14" i="6"/>
  <c r="L14" i="6"/>
  <c r="G15" i="6"/>
  <c r="H15" i="6"/>
  <c r="I15" i="6"/>
  <c r="J15" i="6"/>
  <c r="L15" i="6"/>
  <c r="G16" i="6"/>
  <c r="H16" i="6"/>
  <c r="I16" i="6"/>
  <c r="J16" i="6"/>
  <c r="L16" i="6"/>
  <c r="G17" i="6"/>
  <c r="H17" i="6"/>
  <c r="I17" i="6"/>
  <c r="J17" i="6"/>
  <c r="L17" i="6"/>
  <c r="G18" i="6"/>
  <c r="H18" i="6"/>
  <c r="I18" i="6"/>
  <c r="J18" i="6"/>
  <c r="L18" i="6"/>
  <c r="G19" i="6"/>
  <c r="H19" i="6"/>
  <c r="I19" i="6"/>
  <c r="J19" i="6"/>
  <c r="L19" i="6"/>
  <c r="G20" i="6"/>
  <c r="H20" i="6"/>
  <c r="I20" i="6"/>
  <c r="J20" i="6"/>
  <c r="L20" i="6"/>
  <c r="G22" i="6"/>
  <c r="H22" i="6"/>
  <c r="I22" i="6"/>
  <c r="J22" i="6"/>
  <c r="L22" i="6"/>
  <c r="G23" i="6"/>
  <c r="H23" i="6"/>
  <c r="I23" i="6"/>
  <c r="J23" i="6"/>
  <c r="L23" i="6"/>
  <c r="E4" i="1"/>
  <c r="I4" i="1" s="1"/>
  <c r="E5" i="1"/>
  <c r="K5" i="1" s="1"/>
  <c r="E6" i="1"/>
  <c r="G6" i="1" s="1"/>
  <c r="E7" i="1"/>
  <c r="E8" i="1"/>
  <c r="J8" i="1" s="1"/>
  <c r="J36" i="1" s="1"/>
  <c r="J38" i="1" s="1"/>
  <c r="E9" i="1"/>
  <c r="L9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A36" i="1"/>
  <c r="C36" i="1"/>
  <c r="D36" i="1"/>
  <c r="H7" i="1" l="1"/>
  <c r="H36" i="1" s="1"/>
  <c r="H38" i="1" s="1"/>
  <c r="G7" i="1"/>
  <c r="G36" i="1" s="1"/>
  <c r="G38" i="1" s="1"/>
  <c r="L36" i="1"/>
  <c r="L38" i="1" s="1"/>
  <c r="E41" i="1"/>
  <c r="D41" i="1" s="1"/>
  <c r="K36" i="1"/>
  <c r="K38" i="1" s="1"/>
  <c r="I36" i="1"/>
  <c r="C38" i="1" l="1"/>
  <c r="E44" i="1" s="1"/>
  <c r="D44" i="1" s="1"/>
  <c r="I38" i="1"/>
  <c r="D39" i="1" s="1"/>
  <c r="D42" i="1" s="1"/>
  <c r="D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</author>
    <author>Benutzer</author>
    <author>Grübler</author>
    <author>Manfred</author>
  </authors>
  <commentList>
    <comment ref="F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Eingabe lt. Tarif Erklärung z.B. em, en, ...
</t>
        </r>
      </text>
    </comment>
    <comment ref="C3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Monatszahl eintragen
z.B. Mai  =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Auch für die Kinder bis 6 J. und Funktionäre ist eine Anzahlung zu leisten. Diese wird bei der Abrechnung berücksichtigt.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3" shapeId="0" xr:uid="{00000000-0006-0000-0000-000004000000}">
      <text>
        <r>
          <rPr>
            <b/>
            <sz val="9"/>
            <color indexed="81"/>
            <rFont val="Tahoma"/>
            <family val="2"/>
          </rPr>
          <t>Heizpauschale wird nach Eingabe in Feld C37 berechnet. Das Monat muss in jedem Fall eingetragen werden.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Anzahlungen für Pauschale hier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Wenn die Anzahlung lt. Beleg höher ist als die berechnete Anzahlung lt. tatsächlichen Hüttengästen wir die berechnete Anzahlung in Abzug gebracht. Voraussetzung ist die genaue Anzahlung nach angemeldeten Personen.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<sst xmlns="http://schemas.openxmlformats.org/spreadsheetml/2006/main" count="70" uniqueCount="60">
  <si>
    <t>Tel. 03124/55362</t>
  </si>
  <si>
    <t>Zwischenbetrag [€]</t>
  </si>
  <si>
    <t xml:space="preserve"> Heizpauschale Okt.- April 15,- € / Nacht</t>
  </si>
  <si>
    <t>Schlüsseleinsatz € 20,00</t>
  </si>
  <si>
    <t>Nächtigungstrarife [€]</t>
  </si>
  <si>
    <t xml:space="preserve">abzüglich </t>
  </si>
  <si>
    <t xml:space="preserve">A b r e c h n u n g s b e t r a g </t>
  </si>
  <si>
    <t xml:space="preserve">Restbetrag </t>
  </si>
  <si>
    <t xml:space="preserve">Gesamtsumme Nächtigungen [€] </t>
  </si>
  <si>
    <t>Nächte Gesamt</t>
  </si>
  <si>
    <t xml:space="preserve">Nächte </t>
  </si>
  <si>
    <t>Nä- chte</t>
  </si>
  <si>
    <t>Jugend AV Mitglied</t>
  </si>
  <si>
    <t>AV Vor- stand</t>
  </si>
  <si>
    <t xml:space="preserve"> IBAN:AT46 3811 1000 0000 3038</t>
  </si>
  <si>
    <t>Kind bis   6 J</t>
  </si>
  <si>
    <t>Erwachs AV Mitglied</t>
  </si>
  <si>
    <t>Tarif</t>
  </si>
  <si>
    <t xml:space="preserve"> Nächte</t>
  </si>
  <si>
    <t>Hauptplatz 9,8112 Gratwein-Straßengel</t>
  </si>
  <si>
    <t>Mi 18 - 19h30</t>
  </si>
  <si>
    <t>bei gemisch. Abrechn. Nächte od.Pausch zwei Formulare</t>
  </si>
  <si>
    <t>bei gemisch. Abrechn. Nächte u. Pauschale zwei Formulare</t>
  </si>
  <si>
    <r>
      <t xml:space="preserve">Alpenverein Gratkorn-Gratwein </t>
    </r>
    <r>
      <rPr>
        <sz val="14"/>
        <rFont val="Arial"/>
        <family val="2"/>
      </rPr>
      <t xml:space="preserve">Abrechnung Hüttennächtigung Köhlerhütte  </t>
    </r>
    <r>
      <rPr>
        <b/>
        <sz val="10"/>
        <rFont val="Arial"/>
        <family val="2"/>
      </rPr>
      <t>Formular:</t>
    </r>
    <r>
      <rPr>
        <sz val="10"/>
        <rFont val="Arial"/>
        <family val="2"/>
      </rPr>
      <t xml:space="preserve"> www.alpenverein.at/gratkorn-gratwein/huetten/01_koehlerhuette_aktuell.php</t>
    </r>
  </si>
  <si>
    <t xml:space="preserve">tt.mm.jj                                          von </t>
  </si>
  <si>
    <t>tt.mm.jj    bis</t>
  </si>
  <si>
    <t>Nächtezahl   x</t>
  </si>
  <si>
    <t>Anzahlung lt. Beleg</t>
  </si>
  <si>
    <r>
      <rPr>
        <sz val="13"/>
        <rFont val="Arial"/>
        <family val="2"/>
      </rPr>
      <t>Name der Gäste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auch bei Hüttenpauschale</t>
    </r>
  </si>
  <si>
    <t xml:space="preserve"> für Heizpausche-Berechnung  Monat</t>
  </si>
  <si>
    <t>Tarif Erklärung</t>
  </si>
  <si>
    <r>
      <rPr>
        <sz val="24"/>
        <rFont val="Arial"/>
        <family val="2"/>
      </rPr>
      <t>*</t>
    </r>
    <r>
      <rPr>
        <sz val="13"/>
        <rFont val="Arial"/>
        <family val="2"/>
      </rPr>
      <t>Mitgl.Nr.</t>
    </r>
  </si>
  <si>
    <r>
      <rPr>
        <sz val="13"/>
        <rFont val="Arial"/>
        <family val="2"/>
      </rPr>
      <t xml:space="preserve">Name der Gäste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auch bei Hüttenpauschale</t>
    </r>
  </si>
  <si>
    <t>Erw. kein AV Mitgl.</t>
  </si>
  <si>
    <r>
      <rPr>
        <b/>
        <sz val="24"/>
        <rFont val="Arial"/>
        <family val="2"/>
      </rPr>
      <t>*</t>
    </r>
    <r>
      <rPr>
        <sz val="13"/>
        <rFont val="Arial"/>
        <family val="2"/>
      </rPr>
      <t>Mitgl.Nr.</t>
    </r>
  </si>
  <si>
    <t>Summe</t>
  </si>
  <si>
    <t>IBAN: AT46 3811 1000 0000 3038</t>
  </si>
  <si>
    <t>Pauschale Nächte x  € 140,- AV-Mitgl., € 210,- Sonstige</t>
  </si>
  <si>
    <t>Heizpauschale Okt.- April 15,00 € / Nacht</t>
  </si>
  <si>
    <t xml:space="preserve">Anzahl Nächte </t>
  </si>
  <si>
    <t xml:space="preserve">Hüttenpauschale </t>
  </si>
  <si>
    <t xml:space="preserve"> € 140,00 OeAV u. gleichg. Vereine, € 210,00 Nichtmitglieder</t>
  </si>
  <si>
    <t xml:space="preserve">
em =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=
jm =    jn =    vm =    k =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</si>
  <si>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Erwachsene Mitglied  
Erwachsene nicht Mitglied
Jugend Mitglied (7 -18J)
Jugend nicht Mitglied (7 - 18J)                        Vorstandsmitglied                                  Kinder bis voll. 6. Jahr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</si>
  <si>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Kind bis 6. J.</t>
  </si>
  <si>
    <r>
      <rPr>
        <b/>
        <sz val="16"/>
        <rFont val="Arial"/>
        <family val="2"/>
      </rPr>
      <t>*</t>
    </r>
    <r>
      <rPr>
        <sz val="10"/>
        <rFont val="Arial"/>
        <family val="2"/>
      </rPr>
      <t>Mitgliedsnr. nur bei anderen Sektionen bzw. alp.Vereinen notwendig</t>
    </r>
  </si>
  <si>
    <t>Erwachs kein AV Mitglied</t>
  </si>
  <si>
    <t>Jugend kein AV Mitglied</t>
  </si>
  <si>
    <t>Jugend kein AV Mitgl.</t>
  </si>
  <si>
    <t>Erw.    AV Mitglied</t>
  </si>
  <si>
    <t>Hauptplatz 9, 8112 Gratwein-Straßengel</t>
  </si>
  <si>
    <t xml:space="preserve"> Tel. 03124/55362</t>
  </si>
  <si>
    <t xml:space="preserve">      Mi 18 - 19h30</t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</si>
  <si>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Mitgliedsnr. nur bei anderen Sektionen bzw. alp.Vereinen notwendig</t>
    </r>
  </si>
  <si>
    <r>
      <t xml:space="preserve">Alpenverein Gratkorn-Gratwein </t>
    </r>
    <r>
      <rPr>
        <sz val="14"/>
        <rFont val="Arial"/>
        <family val="2"/>
      </rPr>
      <t xml:space="preserve">Abrechnung Hüttennächtigung Köhlerhütte  
</t>
    </r>
    <r>
      <rPr>
        <sz val="9"/>
        <rFont val="Arial"/>
        <family val="2"/>
      </rPr>
      <t>Formular: 
www.alpenverein.at/gratkorn-gratwein/huetten/01_koehlerhuette_aktuell.php</t>
    </r>
  </si>
  <si>
    <t>Restbetrag  [€]</t>
  </si>
  <si>
    <t>abzüglich Anzahlung [€]</t>
  </si>
  <si>
    <t>Gesamtsumme Nächtigungen [€]</t>
  </si>
  <si>
    <t>abzüglich [€]</t>
  </si>
  <si>
    <t>Die Anzahlung von € 3,00 je Nacht für nicht anwesende Personen wird nicht retourniert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</si>
</sst>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[$€-2]\ * #,##0.00_-;\-[$€-2]\ * #,##0.00_-;_-[$€-2]\ * &quot;-&quot;??_-"/>
    <numFmt numFmtId="166" formatCode="mmm"/>
    <numFmt numFmtId="167" formatCode="mm"/>
    <numFmt numFmtId="168" formatCode="_-&quot;€&quot;\ \ #,###.00"/>
    <numFmt numFmtId="169" formatCode="&quot;€&quot;\ #,##0.00\ ;"/>
    <numFmt numFmtId="170" formatCode="dd/mm/yy;@"/>
    <numFmt numFmtId="171" formatCode="#,##0.00_ ;\-#,##0.00\ "/>
    <numFmt numFmtId="172" formatCode="_-* #,##0_-;\-* #,##0_-;_-* &quot;-&quot;??_-;_-@_-"/>
    <numFmt numFmtId="173" formatCode="0.00_ ;\-0.00\ 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9"/>
      <name val="MingLiU"/>
      <family val="3"/>
      <charset val="136"/>
    </font>
    <font>
      <sz val="8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6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0" xfId="0" applyBorder="1"/>
    <xf numFmtId="166" fontId="0" fillId="0" borderId="0" xfId="0" applyNumberFormat="1"/>
    <xf numFmtId="1" fontId="0" fillId="0" borderId="4" xfId="0" applyNumberFormat="1" applyBorder="1"/>
    <xf numFmtId="0" fontId="9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vertical="center"/>
    </xf>
    <xf numFmtId="0" fontId="0" fillId="2" borderId="6" xfId="0" applyFont="1" applyFill="1" applyBorder="1" applyProtection="1">
      <protection locked="0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64" fontId="0" fillId="0" borderId="10" xfId="2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166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70" fontId="0" fillId="2" borderId="15" xfId="0" applyNumberForma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 horizontal="center" vertical="center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9" fontId="2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1" xfId="0" applyFont="1" applyBorder="1"/>
    <xf numFmtId="0" fontId="0" fillId="2" borderId="18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170" fontId="0" fillId="2" borderId="15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vertical="center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170" fontId="0" fillId="2" borderId="22" xfId="0" applyNumberFormat="1" applyFill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>
      <alignment vertical="center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9" xfId="2" applyFont="1" applyBorder="1" applyAlignment="1">
      <alignment horizontal="center" vertical="center"/>
    </xf>
    <xf numFmtId="164" fontId="0" fillId="0" borderId="25" xfId="2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26" xfId="0" applyFont="1" applyBorder="1" applyAlignment="1">
      <alignment horizontal="right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1" fillId="0" borderId="14" xfId="3" applyNumberFormat="1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168" fontId="0" fillId="0" borderId="14" xfId="0" applyNumberFormat="1" applyBorder="1" applyAlignment="1">
      <alignment horizontal="left" vertical="center"/>
    </xf>
    <xf numFmtId="168" fontId="0" fillId="0" borderId="33" xfId="0" applyNumberFormat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64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left" vertical="center"/>
    </xf>
    <xf numFmtId="168" fontId="0" fillId="0" borderId="14" xfId="3" applyNumberFormat="1" applyFont="1" applyFill="1" applyBorder="1" applyAlignment="1">
      <alignment horizontal="left" vertical="center"/>
    </xf>
    <xf numFmtId="168" fontId="0" fillId="0" borderId="14" xfId="0" applyNumberFormat="1" applyFill="1" applyBorder="1" applyAlignment="1">
      <alignment horizontal="left" vertical="center"/>
    </xf>
    <xf numFmtId="168" fontId="0" fillId="0" borderId="33" xfId="0" applyNumberFormat="1" applyFill="1" applyBorder="1" applyAlignment="1">
      <alignment horizontal="left" vertical="center"/>
    </xf>
    <xf numFmtId="164" fontId="0" fillId="0" borderId="17" xfId="2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1" fillId="2" borderId="7" xfId="2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left" vertical="center"/>
    </xf>
    <xf numFmtId="0" fontId="10" fillId="0" borderId="41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43" xfId="0" applyFill="1" applyBorder="1" applyProtection="1">
      <protection locked="0"/>
    </xf>
    <xf numFmtId="164" fontId="0" fillId="0" borderId="0" xfId="2" applyFont="1" applyBorder="1" applyAlignment="1">
      <alignment horizontal="center" vertical="center"/>
    </xf>
    <xf numFmtId="171" fontId="10" fillId="0" borderId="10" xfId="2" applyNumberFormat="1" applyFont="1" applyFill="1" applyBorder="1" applyAlignment="1" applyProtection="1">
      <alignment horizontal="center" vertical="center"/>
    </xf>
    <xf numFmtId="164" fontId="1" fillId="2" borderId="17" xfId="2" applyFont="1" applyFill="1" applyBorder="1" applyAlignment="1" applyProtection="1">
      <alignment horizontal="center" vertical="center"/>
    </xf>
    <xf numFmtId="172" fontId="12" fillId="0" borderId="34" xfId="2" applyNumberFormat="1" applyFont="1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70" fontId="0" fillId="0" borderId="15" xfId="0" applyNumberFormat="1" applyFill="1" applyBorder="1" applyAlignment="1" applyProtection="1">
      <alignment horizontal="center" vertical="center"/>
    </xf>
    <xf numFmtId="164" fontId="0" fillId="0" borderId="40" xfId="2" applyFont="1" applyBorder="1" applyAlignment="1" applyProtection="1">
      <alignment vertical="center"/>
      <protection locked="0"/>
    </xf>
    <xf numFmtId="14" fontId="0" fillId="0" borderId="34" xfId="0" applyNumberFormat="1" applyBorder="1" applyAlignment="1">
      <alignment horizontal="center" vertical="center"/>
    </xf>
    <xf numFmtId="170" fontId="0" fillId="0" borderId="44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/>
    <xf numFmtId="0" fontId="4" fillId="0" borderId="10" xfId="0" applyFont="1" applyBorder="1" applyAlignment="1"/>
    <xf numFmtId="0" fontId="0" fillId="0" borderId="9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left" vertical="center"/>
    </xf>
    <xf numFmtId="164" fontId="0" fillId="0" borderId="40" xfId="2" applyFont="1" applyFill="1" applyBorder="1" applyAlignment="1">
      <alignment horizontal="center" vertical="center"/>
    </xf>
    <xf numFmtId="169" fontId="2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center" vertical="center"/>
    </xf>
    <xf numFmtId="170" fontId="0" fillId="0" borderId="2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>
      <alignment vertical="center"/>
    </xf>
    <xf numFmtId="0" fontId="0" fillId="0" borderId="2" xfId="0" applyFill="1" applyBorder="1"/>
    <xf numFmtId="17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/>
    </xf>
    <xf numFmtId="170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0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170" fontId="0" fillId="0" borderId="46" xfId="0" applyNumberFormat="1" applyFill="1" applyBorder="1" applyAlignment="1" applyProtection="1">
      <alignment horizontal="center" vertical="center"/>
      <protection locked="0"/>
    </xf>
    <xf numFmtId="1" fontId="0" fillId="0" borderId="46" xfId="0" applyNumberForma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0" xfId="0" applyFont="1" applyBorder="1" applyAlignment="1">
      <alignment wrapText="1"/>
    </xf>
    <xf numFmtId="0" fontId="0" fillId="0" borderId="51" xfId="0" applyFill="1" applyBorder="1"/>
    <xf numFmtId="0" fontId="0" fillId="0" borderId="23" xfId="0" applyFill="1" applyBorder="1"/>
    <xf numFmtId="0" fontId="0" fillId="0" borderId="12" xfId="0" applyFill="1" applyBorder="1"/>
    <xf numFmtId="0" fontId="0" fillId="0" borderId="25" xfId="0" applyFill="1" applyBorder="1"/>
    <xf numFmtId="0" fontId="0" fillId="0" borderId="2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3" fillId="0" borderId="47" xfId="0" applyFont="1" applyBorder="1" applyAlignment="1">
      <alignment wrapText="1"/>
    </xf>
    <xf numFmtId="0" fontId="0" fillId="0" borderId="23" xfId="0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 vertical="center"/>
      <protection locked="0"/>
    </xf>
    <xf numFmtId="0" fontId="0" fillId="0" borderId="47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170" fontId="0" fillId="0" borderId="52" xfId="0" applyNumberFormat="1" applyFill="1" applyBorder="1" applyAlignment="1" applyProtection="1">
      <alignment horizontal="center" vertical="center"/>
      <protection locked="0"/>
    </xf>
    <xf numFmtId="1" fontId="0" fillId="0" borderId="53" xfId="0" applyNumberFormat="1" applyFill="1" applyBorder="1" applyAlignment="1">
      <alignment vertical="center"/>
    </xf>
    <xf numFmtId="0" fontId="0" fillId="0" borderId="54" xfId="0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4" fontId="0" fillId="0" borderId="51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45" xfId="0" applyNumberFormat="1" applyFill="1" applyBorder="1" applyAlignment="1">
      <alignment vertical="center"/>
    </xf>
    <xf numFmtId="164" fontId="0" fillId="0" borderId="46" xfId="0" applyNumberFormat="1" applyFill="1" applyBorder="1" applyAlignment="1">
      <alignment vertical="center"/>
    </xf>
    <xf numFmtId="164" fontId="0" fillId="0" borderId="47" xfId="0" applyNumberFormat="1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164" fontId="10" fillId="0" borderId="56" xfId="2" applyFont="1" applyFill="1" applyBorder="1" applyAlignment="1">
      <alignment vertical="center"/>
    </xf>
    <xf numFmtId="164" fontId="10" fillId="0" borderId="13" xfId="2" applyFont="1" applyFill="1" applyBorder="1" applyAlignment="1">
      <alignment vertical="center"/>
    </xf>
    <xf numFmtId="173" fontId="10" fillId="0" borderId="13" xfId="2" applyNumberFormat="1" applyFont="1" applyFill="1" applyBorder="1" applyAlignment="1">
      <alignment vertical="center"/>
    </xf>
    <xf numFmtId="173" fontId="10" fillId="0" borderId="23" xfId="2" applyNumberFormat="1" applyFont="1" applyFill="1" applyBorder="1" applyAlignment="1">
      <alignment vertical="center"/>
    </xf>
    <xf numFmtId="0" fontId="16" fillId="0" borderId="46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13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wrapText="1"/>
    </xf>
    <xf numFmtId="0" fontId="16" fillId="0" borderId="13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0" fontId="0" fillId="0" borderId="3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3" xfId="0" applyFont="1" applyBorder="1" applyAlignment="1" applyProtection="1">
      <alignment horizontal="center" wrapText="1"/>
    </xf>
    <xf numFmtId="0" fontId="0" fillId="0" borderId="23" xfId="0" applyFont="1" applyBorder="1" applyAlignment="1" applyProtection="1">
      <alignment horizontal="center" wrapText="1"/>
    </xf>
    <xf numFmtId="0" fontId="0" fillId="0" borderId="37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6" fillId="0" borderId="5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9" xfId="0" applyBorder="1" applyAlignment="1">
      <alignment vertical="center"/>
    </xf>
    <xf numFmtId="0" fontId="12" fillId="0" borderId="53" xfId="0" applyFont="1" applyBorder="1" applyAlignment="1">
      <alignment wrapText="1"/>
    </xf>
    <xf numFmtId="0" fontId="0" fillId="0" borderId="53" xfId="0" applyBorder="1" applyAlignment="1"/>
    <xf numFmtId="0" fontId="15" fillId="0" borderId="53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0" fillId="0" borderId="36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vertical="center"/>
    </xf>
    <xf numFmtId="0" fontId="3" fillId="0" borderId="12" xfId="0" applyFont="1" applyFill="1" applyBorder="1" applyAlignment="1" applyProtection="1">
      <protection locked="0"/>
    </xf>
    <xf numFmtId="0" fontId="0" fillId="0" borderId="2" xfId="0" applyBorder="1" applyAlignment="1"/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53" xfId="0" applyFont="1" applyBorder="1" applyAlignment="1"/>
    <xf numFmtId="0" fontId="10" fillId="0" borderId="54" xfId="0" applyFont="1" applyBorder="1" applyAlignment="1"/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9" xfId="0" applyFont="1" applyFill="1" applyBorder="1" applyAlignment="1" applyProtection="1">
      <protection locked="0"/>
    </xf>
    <xf numFmtId="0" fontId="0" fillId="0" borderId="46" xfId="0" applyBorder="1" applyAlignment="1"/>
    <xf numFmtId="0" fontId="0" fillId="0" borderId="50" xfId="0" applyFont="1" applyBorder="1" applyAlignment="1">
      <alignment wrapText="1"/>
    </xf>
    <xf numFmtId="0" fontId="0" fillId="0" borderId="45" xfId="0" applyBorder="1" applyAlignment="1"/>
    <xf numFmtId="0" fontId="3" fillId="0" borderId="51" xfId="0" applyFont="1" applyFill="1" applyBorder="1" applyAlignment="1" applyProtection="1">
      <protection locked="0"/>
    </xf>
    <xf numFmtId="0" fontId="0" fillId="0" borderId="13" xfId="0" applyBorder="1" applyAlignment="1"/>
  </cellXfs>
  <cellStyles count="4">
    <cellStyle name="Euro" xfId="1" xr:uid="{00000000-0005-0000-0000-000000000000}"/>
    <cellStyle name="Komma" xfId="2" builtinId="3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561975</xdr:rowOff>
    </xdr:from>
    <xdr:to>
      <xdr:col>9</xdr:col>
      <xdr:colOff>295275</xdr:colOff>
      <xdr:row>0</xdr:row>
      <xdr:rowOff>742950</xdr:rowOff>
    </xdr:to>
    <xdr:sp macro="" textlink="">
      <xdr:nvSpPr>
        <xdr:cNvPr id="2" name="Pfeil nach links 1">
          <a:extLst>
            <a:ext uri="{FF2B5EF4-FFF2-40B4-BE49-F238E27FC236}">
              <a16:creationId xmlns:a16="http://schemas.microsoft.com/office/drawing/2014/main" id="{EDB33760-8654-48A4-A422-B5F40C5AD142}"/>
            </a:ext>
          </a:extLst>
        </xdr:cNvPr>
        <xdr:cNvSpPr/>
      </xdr:nvSpPr>
      <xdr:spPr>
        <a:xfrm>
          <a:off x="5581650" y="561975"/>
          <a:ext cx="200025" cy="1809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38100</xdr:rowOff>
    </xdr:from>
    <xdr:to>
      <xdr:col>11</xdr:col>
      <xdr:colOff>41847</xdr:colOff>
      <xdr:row>0</xdr:row>
      <xdr:rowOff>885517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747289D-2653-45C0-8DBD-892C7AC33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38100"/>
          <a:ext cx="2200847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Normal="100" workbookViewId="0">
      <pane ySplit="3" topLeftCell="A22" activePane="bottomLeft" state="frozen"/>
      <selection pane="bottomLeft" activeCell="C37" sqref="C37"/>
    </sheetView>
  </sheetViews>
  <sheetFormatPr baseColWidth="10" defaultRowHeight="12.75" x14ac:dyDescent="0.2"/>
  <cols>
    <col min="1" max="1" width="20.140625" customWidth="1"/>
    <col min="2" max="2" width="10.85546875" customWidth="1"/>
    <col min="3" max="4" width="8.5703125" style="7" customWidth="1"/>
    <col min="5" max="5" width="4.7109375" customWidth="1"/>
    <col min="6" max="6" width="5.42578125" style="8" customWidth="1"/>
    <col min="7" max="7" width="8.140625" customWidth="1"/>
    <col min="8" max="8" width="7.42578125" customWidth="1"/>
    <col min="9" max="9" width="8.42578125" customWidth="1"/>
    <col min="10" max="10" width="8.28515625" customWidth="1"/>
    <col min="11" max="11" width="4.7109375" style="7" customWidth="1"/>
    <col min="12" max="12" width="5.28515625" style="7" customWidth="1"/>
  </cols>
  <sheetData>
    <row r="1" spans="1:14" s="1" customFormat="1" ht="70.5" customHeight="1" x14ac:dyDescent="0.3">
      <c r="A1" s="190" t="s">
        <v>23</v>
      </c>
      <c r="B1" s="191"/>
      <c r="C1" s="191"/>
      <c r="D1" s="191"/>
      <c r="E1" s="192"/>
      <c r="F1" s="59" t="s">
        <v>42</v>
      </c>
      <c r="G1" s="205" t="s">
        <v>43</v>
      </c>
      <c r="H1" s="206"/>
      <c r="I1" s="206"/>
      <c r="J1" s="207" t="s">
        <v>30</v>
      </c>
      <c r="K1" s="207"/>
      <c r="L1" s="208"/>
      <c r="M1" s="37"/>
    </row>
    <row r="2" spans="1:14" ht="15.75" customHeight="1" x14ac:dyDescent="0.3">
      <c r="A2" s="117" t="s">
        <v>45</v>
      </c>
      <c r="B2" s="118"/>
      <c r="C2" s="72"/>
      <c r="D2" s="73"/>
      <c r="E2" s="174"/>
      <c r="F2" s="2"/>
      <c r="G2" s="216" t="s">
        <v>10</v>
      </c>
      <c r="H2" s="217"/>
      <c r="I2" s="217"/>
      <c r="J2" s="217"/>
      <c r="K2" s="218"/>
      <c r="L2" s="219"/>
    </row>
    <row r="3" spans="1:14" s="1" customFormat="1" ht="41.25" customHeight="1" x14ac:dyDescent="0.2">
      <c r="A3" s="176" t="s">
        <v>28</v>
      </c>
      <c r="B3" s="177" t="s">
        <v>31</v>
      </c>
      <c r="C3" s="178" t="s">
        <v>24</v>
      </c>
      <c r="D3" s="178" t="s">
        <v>25</v>
      </c>
      <c r="E3" s="179" t="s">
        <v>11</v>
      </c>
      <c r="F3" s="175" t="s">
        <v>17</v>
      </c>
      <c r="G3" s="180" t="s">
        <v>16</v>
      </c>
      <c r="H3" s="181" t="s">
        <v>12</v>
      </c>
      <c r="I3" s="181" t="s">
        <v>46</v>
      </c>
      <c r="J3" s="181" t="s">
        <v>47</v>
      </c>
      <c r="K3" s="182" t="s">
        <v>44</v>
      </c>
      <c r="L3" s="183" t="s">
        <v>13</v>
      </c>
    </row>
    <row r="4" spans="1:14" ht="15.75" customHeight="1" x14ac:dyDescent="0.2">
      <c r="A4" s="104"/>
      <c r="B4" s="10"/>
      <c r="C4" s="32"/>
      <c r="D4" s="32"/>
      <c r="E4" s="5">
        <f>D4-C4</f>
        <v>0</v>
      </c>
      <c r="F4" s="42"/>
      <c r="G4" s="3" t="str">
        <f>IF($F4="EM",$E4,"")</f>
        <v/>
      </c>
      <c r="H4" s="3" t="str">
        <f>IF($F4="JM",$E4,"")</f>
        <v/>
      </c>
      <c r="I4" s="3" t="str">
        <f>IF($F4="EN",$E4,"")</f>
        <v/>
      </c>
      <c r="J4" s="3" t="str">
        <f>IF($F4="JN",$E4,"")</f>
        <v/>
      </c>
      <c r="K4" s="50" t="str">
        <f>IF($F4="K",$E4,"")</f>
        <v/>
      </c>
      <c r="L4" s="51" t="str">
        <f>IF($F4="vm",$E4,"")</f>
        <v/>
      </c>
      <c r="M4" s="4"/>
      <c r="N4" s="4"/>
    </row>
    <row r="5" spans="1:14" ht="15.75" customHeight="1" x14ac:dyDescent="0.2">
      <c r="A5" s="104"/>
      <c r="B5" s="10"/>
      <c r="C5" s="32"/>
      <c r="D5" s="32"/>
      <c r="E5" s="5">
        <f>D5-C5</f>
        <v>0</v>
      </c>
      <c r="F5" s="42"/>
      <c r="G5" s="3" t="str">
        <f t="shared" ref="G5:G35" si="0">IF($F5="EM",$E5,"")</f>
        <v/>
      </c>
      <c r="H5" s="3" t="str">
        <f t="shared" ref="H5:H35" si="1">IF($F5="JM",$E5,"")</f>
        <v/>
      </c>
      <c r="I5" s="3" t="str">
        <f t="shared" ref="I5:I35" si="2">IF($F5="EN",$E5,"")</f>
        <v/>
      </c>
      <c r="J5" s="3" t="str">
        <f t="shared" ref="J5:J35" si="3">IF($F5="JN",$E5,"")</f>
        <v/>
      </c>
      <c r="K5" s="50" t="str">
        <f t="shared" ref="K5:K35" si="4">IF($F5="K",$E5,"")</f>
        <v/>
      </c>
      <c r="L5" s="51" t="str">
        <f t="shared" ref="L5:L35" si="5">IF($F5="vm",$E5,"")</f>
        <v/>
      </c>
      <c r="M5" s="4"/>
      <c r="N5" s="4"/>
    </row>
    <row r="6" spans="1:14" ht="15.75" customHeight="1" x14ac:dyDescent="0.2">
      <c r="A6" s="104"/>
      <c r="B6" s="10"/>
      <c r="C6" s="32"/>
      <c r="D6" s="32"/>
      <c r="E6" s="5">
        <f t="shared" ref="E6:E29" si="6">D6-C6</f>
        <v>0</v>
      </c>
      <c r="F6" s="42"/>
      <c r="G6" s="3" t="str">
        <f t="shared" si="0"/>
        <v/>
      </c>
      <c r="H6" s="3" t="str">
        <f t="shared" si="1"/>
        <v/>
      </c>
      <c r="I6" s="3" t="str">
        <f t="shared" si="2"/>
        <v/>
      </c>
      <c r="J6" s="3" t="str">
        <f t="shared" si="3"/>
        <v/>
      </c>
      <c r="K6" s="50" t="str">
        <f t="shared" si="4"/>
        <v/>
      </c>
      <c r="L6" s="51" t="str">
        <f t="shared" si="5"/>
        <v/>
      </c>
      <c r="M6" s="4"/>
      <c r="N6" s="4"/>
    </row>
    <row r="7" spans="1:14" s="17" customFormat="1" ht="15" customHeight="1" x14ac:dyDescent="0.2">
      <c r="A7" s="38"/>
      <c r="B7" s="39"/>
      <c r="C7" s="32"/>
      <c r="D7" s="32"/>
      <c r="E7" s="41">
        <f t="shared" si="6"/>
        <v>0</v>
      </c>
      <c r="F7" s="42"/>
      <c r="G7" s="3" t="str">
        <f t="shared" si="0"/>
        <v/>
      </c>
      <c r="H7" s="3" t="str">
        <f t="shared" si="1"/>
        <v/>
      </c>
      <c r="I7" s="3" t="str">
        <f t="shared" si="2"/>
        <v/>
      </c>
      <c r="J7" s="3" t="str">
        <f t="shared" si="3"/>
        <v/>
      </c>
      <c r="K7" s="50" t="str">
        <f t="shared" si="4"/>
        <v/>
      </c>
      <c r="L7" s="51" t="str">
        <f t="shared" si="5"/>
        <v/>
      </c>
      <c r="M7" s="29"/>
      <c r="N7" s="29"/>
    </row>
    <row r="8" spans="1:14" s="17" customFormat="1" ht="15" customHeight="1" x14ac:dyDescent="0.2">
      <c r="A8" s="38"/>
      <c r="B8" s="10"/>
      <c r="C8" s="32"/>
      <c r="D8" s="32"/>
      <c r="E8" s="41">
        <f t="shared" si="6"/>
        <v>0</v>
      </c>
      <c r="F8" s="42"/>
      <c r="G8" s="3" t="str">
        <f t="shared" si="0"/>
        <v/>
      </c>
      <c r="H8" s="3" t="str">
        <f t="shared" si="1"/>
        <v/>
      </c>
      <c r="I8" s="3" t="str">
        <f t="shared" si="2"/>
        <v/>
      </c>
      <c r="J8" s="3" t="str">
        <f t="shared" si="3"/>
        <v/>
      </c>
      <c r="K8" s="50" t="str">
        <f t="shared" si="4"/>
        <v/>
      </c>
      <c r="L8" s="51" t="str">
        <f t="shared" si="5"/>
        <v/>
      </c>
      <c r="M8" s="29"/>
      <c r="N8" s="29"/>
    </row>
    <row r="9" spans="1:14" s="17" customFormat="1" ht="15" customHeight="1" x14ac:dyDescent="0.2">
      <c r="A9" s="38"/>
      <c r="B9" s="39"/>
      <c r="C9" s="32"/>
      <c r="D9" s="32"/>
      <c r="E9" s="41">
        <f t="shared" si="6"/>
        <v>0</v>
      </c>
      <c r="F9" s="42"/>
      <c r="G9" s="3" t="str">
        <f t="shared" si="0"/>
        <v/>
      </c>
      <c r="H9" s="3" t="str">
        <f t="shared" si="1"/>
        <v/>
      </c>
      <c r="I9" s="3" t="str">
        <f t="shared" si="2"/>
        <v/>
      </c>
      <c r="J9" s="3" t="str">
        <f t="shared" si="3"/>
        <v/>
      </c>
      <c r="K9" s="50" t="str">
        <f t="shared" si="4"/>
        <v/>
      </c>
      <c r="L9" s="51" t="str">
        <f t="shared" si="5"/>
        <v/>
      </c>
      <c r="M9" s="29"/>
      <c r="N9" s="29"/>
    </row>
    <row r="10" spans="1:14" s="17" customFormat="1" ht="15" customHeight="1" x14ac:dyDescent="0.2">
      <c r="A10" s="38"/>
      <c r="B10" s="39"/>
      <c r="C10" s="40"/>
      <c r="D10" s="40"/>
      <c r="E10" s="41">
        <f t="shared" si="6"/>
        <v>0</v>
      </c>
      <c r="F10" s="42"/>
      <c r="G10" s="3" t="str">
        <f t="shared" si="0"/>
        <v/>
      </c>
      <c r="H10" s="3" t="str">
        <f t="shared" si="1"/>
        <v/>
      </c>
      <c r="I10" s="3" t="str">
        <f t="shared" si="2"/>
        <v/>
      </c>
      <c r="J10" s="3" t="str">
        <f t="shared" si="3"/>
        <v/>
      </c>
      <c r="K10" s="50" t="str">
        <f t="shared" si="4"/>
        <v/>
      </c>
      <c r="L10" s="51" t="str">
        <f t="shared" si="5"/>
        <v/>
      </c>
      <c r="M10" s="29"/>
      <c r="N10" s="29"/>
    </row>
    <row r="11" spans="1:14" s="17" customFormat="1" ht="15" customHeight="1" x14ac:dyDescent="0.2">
      <c r="A11" s="38"/>
      <c r="B11" s="39"/>
      <c r="C11" s="40"/>
      <c r="D11" s="40"/>
      <c r="E11" s="41">
        <f t="shared" si="6"/>
        <v>0</v>
      </c>
      <c r="F11" s="42"/>
      <c r="G11" s="3" t="str">
        <f t="shared" si="0"/>
        <v/>
      </c>
      <c r="H11" s="3" t="str">
        <f t="shared" si="1"/>
        <v/>
      </c>
      <c r="I11" s="3" t="str">
        <f t="shared" si="2"/>
        <v/>
      </c>
      <c r="J11" s="3" t="str">
        <f t="shared" si="3"/>
        <v/>
      </c>
      <c r="K11" s="50" t="str">
        <f t="shared" si="4"/>
        <v/>
      </c>
      <c r="L11" s="51" t="str">
        <f t="shared" si="5"/>
        <v/>
      </c>
      <c r="M11" s="29"/>
      <c r="N11" s="29"/>
    </row>
    <row r="12" spans="1:14" s="17" customFormat="1" ht="15" customHeight="1" x14ac:dyDescent="0.2">
      <c r="A12" s="38"/>
      <c r="B12" s="39"/>
      <c r="C12" s="40"/>
      <c r="D12" s="40"/>
      <c r="E12" s="41">
        <f t="shared" si="6"/>
        <v>0</v>
      </c>
      <c r="F12" s="42"/>
      <c r="G12" s="3" t="str">
        <f t="shared" si="0"/>
        <v/>
      </c>
      <c r="H12" s="3" t="str">
        <f t="shared" si="1"/>
        <v/>
      </c>
      <c r="I12" s="3" t="str">
        <f t="shared" si="2"/>
        <v/>
      </c>
      <c r="J12" s="3" t="str">
        <f t="shared" si="3"/>
        <v/>
      </c>
      <c r="K12" s="50" t="str">
        <f t="shared" si="4"/>
        <v/>
      </c>
      <c r="L12" s="51" t="str">
        <f t="shared" si="5"/>
        <v/>
      </c>
      <c r="M12" s="29"/>
      <c r="N12" s="29"/>
    </row>
    <row r="13" spans="1:14" s="17" customFormat="1" ht="15" customHeight="1" x14ac:dyDescent="0.2">
      <c r="A13" s="38"/>
      <c r="B13" s="39"/>
      <c r="C13" s="40"/>
      <c r="D13" s="40"/>
      <c r="E13" s="41">
        <f t="shared" si="6"/>
        <v>0</v>
      </c>
      <c r="F13" s="42"/>
      <c r="G13" s="3" t="str">
        <f t="shared" si="0"/>
        <v/>
      </c>
      <c r="H13" s="3" t="str">
        <f t="shared" si="1"/>
        <v/>
      </c>
      <c r="I13" s="3" t="str">
        <f t="shared" si="2"/>
        <v/>
      </c>
      <c r="J13" s="3" t="str">
        <f t="shared" si="3"/>
        <v/>
      </c>
      <c r="K13" s="50" t="str">
        <f t="shared" si="4"/>
        <v/>
      </c>
      <c r="L13" s="51" t="str">
        <f t="shared" si="5"/>
        <v/>
      </c>
      <c r="M13" s="29"/>
      <c r="N13" s="29"/>
    </row>
    <row r="14" spans="1:14" s="17" customFormat="1" ht="15" customHeight="1" x14ac:dyDescent="0.2">
      <c r="A14" s="38"/>
      <c r="B14" s="39"/>
      <c r="C14" s="40"/>
      <c r="D14" s="40"/>
      <c r="E14" s="41">
        <f t="shared" si="6"/>
        <v>0</v>
      </c>
      <c r="F14" s="42"/>
      <c r="G14" s="3" t="str">
        <f t="shared" si="0"/>
        <v/>
      </c>
      <c r="H14" s="3" t="str">
        <f t="shared" si="1"/>
        <v/>
      </c>
      <c r="I14" s="3" t="str">
        <f t="shared" si="2"/>
        <v/>
      </c>
      <c r="J14" s="3" t="str">
        <f t="shared" si="3"/>
        <v/>
      </c>
      <c r="K14" s="50" t="str">
        <f t="shared" si="4"/>
        <v/>
      </c>
      <c r="L14" s="51" t="str">
        <f t="shared" si="5"/>
        <v/>
      </c>
      <c r="M14" s="29"/>
      <c r="N14" s="29"/>
    </row>
    <row r="15" spans="1:14" s="17" customFormat="1" ht="15" customHeight="1" x14ac:dyDescent="0.2">
      <c r="A15" s="38"/>
      <c r="B15" s="39"/>
      <c r="C15" s="40"/>
      <c r="D15" s="40"/>
      <c r="E15" s="41">
        <f t="shared" si="6"/>
        <v>0</v>
      </c>
      <c r="F15" s="42"/>
      <c r="G15" s="3" t="str">
        <f t="shared" si="0"/>
        <v/>
      </c>
      <c r="H15" s="3" t="str">
        <f t="shared" si="1"/>
        <v/>
      </c>
      <c r="I15" s="3" t="str">
        <f t="shared" si="2"/>
        <v/>
      </c>
      <c r="J15" s="3" t="str">
        <f t="shared" si="3"/>
        <v/>
      </c>
      <c r="K15" s="50" t="str">
        <f t="shared" si="4"/>
        <v/>
      </c>
      <c r="L15" s="51" t="str">
        <f t="shared" si="5"/>
        <v/>
      </c>
      <c r="M15" s="29"/>
      <c r="N15" s="29"/>
    </row>
    <row r="16" spans="1:14" s="17" customFormat="1" ht="15" customHeight="1" x14ac:dyDescent="0.2">
      <c r="A16" s="38"/>
      <c r="B16" s="39"/>
      <c r="C16" s="40"/>
      <c r="D16" s="40"/>
      <c r="E16" s="41">
        <f t="shared" si="6"/>
        <v>0</v>
      </c>
      <c r="F16" s="42"/>
      <c r="G16" s="3" t="str">
        <f t="shared" si="0"/>
        <v/>
      </c>
      <c r="H16" s="3" t="str">
        <f t="shared" si="1"/>
        <v/>
      </c>
      <c r="I16" s="3" t="str">
        <f t="shared" si="2"/>
        <v/>
      </c>
      <c r="J16" s="3" t="str">
        <f t="shared" si="3"/>
        <v/>
      </c>
      <c r="K16" s="50" t="str">
        <f t="shared" si="4"/>
        <v/>
      </c>
      <c r="L16" s="51" t="str">
        <f t="shared" si="5"/>
        <v/>
      </c>
      <c r="M16" s="29"/>
      <c r="N16" s="29"/>
    </row>
    <row r="17" spans="1:14" s="17" customFormat="1" ht="15" customHeight="1" x14ac:dyDescent="0.2">
      <c r="A17" s="38"/>
      <c r="B17" s="39"/>
      <c r="C17" s="40"/>
      <c r="D17" s="40"/>
      <c r="E17" s="41">
        <f t="shared" si="6"/>
        <v>0</v>
      </c>
      <c r="F17" s="42"/>
      <c r="G17" s="3" t="str">
        <f t="shared" si="0"/>
        <v/>
      </c>
      <c r="H17" s="3" t="str">
        <f t="shared" si="1"/>
        <v/>
      </c>
      <c r="I17" s="3" t="str">
        <f t="shared" si="2"/>
        <v/>
      </c>
      <c r="J17" s="3" t="str">
        <f t="shared" si="3"/>
        <v/>
      </c>
      <c r="K17" s="50" t="str">
        <f t="shared" si="4"/>
        <v/>
      </c>
      <c r="L17" s="51" t="str">
        <f t="shared" si="5"/>
        <v/>
      </c>
      <c r="M17" s="29"/>
      <c r="N17" s="29"/>
    </row>
    <row r="18" spans="1:14" s="17" customFormat="1" ht="15" customHeight="1" x14ac:dyDescent="0.2">
      <c r="A18" s="38"/>
      <c r="B18" s="39"/>
      <c r="C18" s="40"/>
      <c r="D18" s="40"/>
      <c r="E18" s="41">
        <f t="shared" si="6"/>
        <v>0</v>
      </c>
      <c r="F18" s="42"/>
      <c r="G18" s="3" t="str">
        <f t="shared" si="0"/>
        <v/>
      </c>
      <c r="H18" s="3" t="str">
        <f t="shared" si="1"/>
        <v/>
      </c>
      <c r="I18" s="3" t="str">
        <f t="shared" si="2"/>
        <v/>
      </c>
      <c r="J18" s="3" t="str">
        <f t="shared" si="3"/>
        <v/>
      </c>
      <c r="K18" s="50" t="str">
        <f t="shared" si="4"/>
        <v/>
      </c>
      <c r="L18" s="51" t="str">
        <f t="shared" si="5"/>
        <v/>
      </c>
      <c r="M18" s="29"/>
      <c r="N18" s="29"/>
    </row>
    <row r="19" spans="1:14" s="17" customFormat="1" ht="15" customHeight="1" x14ac:dyDescent="0.2">
      <c r="A19" s="38"/>
      <c r="B19" s="39"/>
      <c r="C19" s="40"/>
      <c r="D19" s="40"/>
      <c r="E19" s="41">
        <f t="shared" si="6"/>
        <v>0</v>
      </c>
      <c r="F19" s="42"/>
      <c r="G19" s="3" t="str">
        <f t="shared" si="0"/>
        <v/>
      </c>
      <c r="H19" s="3" t="str">
        <f t="shared" si="1"/>
        <v/>
      </c>
      <c r="I19" s="3" t="str">
        <f t="shared" si="2"/>
        <v/>
      </c>
      <c r="J19" s="3" t="str">
        <f t="shared" si="3"/>
        <v/>
      </c>
      <c r="K19" s="50" t="str">
        <f t="shared" si="4"/>
        <v/>
      </c>
      <c r="L19" s="51" t="str">
        <f t="shared" si="5"/>
        <v/>
      </c>
      <c r="M19" s="29"/>
      <c r="N19" s="29"/>
    </row>
    <row r="20" spans="1:14" s="17" customFormat="1" ht="15" customHeight="1" x14ac:dyDescent="0.2">
      <c r="A20" s="38"/>
      <c r="B20" s="39"/>
      <c r="C20" s="40"/>
      <c r="D20" s="40"/>
      <c r="E20" s="41">
        <f t="shared" si="6"/>
        <v>0</v>
      </c>
      <c r="F20" s="42"/>
      <c r="G20" s="3" t="str">
        <f t="shared" si="0"/>
        <v/>
      </c>
      <c r="H20" s="3" t="str">
        <f t="shared" si="1"/>
        <v/>
      </c>
      <c r="I20" s="3" t="str">
        <f t="shared" si="2"/>
        <v/>
      </c>
      <c r="J20" s="3" t="str">
        <f t="shared" si="3"/>
        <v/>
      </c>
      <c r="K20" s="50" t="str">
        <f t="shared" si="4"/>
        <v/>
      </c>
      <c r="L20" s="51" t="str">
        <f t="shared" si="5"/>
        <v/>
      </c>
      <c r="M20" s="29"/>
      <c r="N20" s="29"/>
    </row>
    <row r="21" spans="1:14" s="17" customFormat="1" ht="15" customHeight="1" x14ac:dyDescent="0.2">
      <c r="A21" s="38"/>
      <c r="B21" s="39"/>
      <c r="C21" s="40"/>
      <c r="D21" s="40"/>
      <c r="E21" s="41">
        <f t="shared" si="6"/>
        <v>0</v>
      </c>
      <c r="F21" s="42"/>
      <c r="G21" s="3" t="str">
        <f t="shared" si="0"/>
        <v/>
      </c>
      <c r="H21" s="3" t="str">
        <f t="shared" si="1"/>
        <v/>
      </c>
      <c r="I21" s="3" t="str">
        <f t="shared" si="2"/>
        <v/>
      </c>
      <c r="J21" s="3" t="str">
        <f t="shared" si="3"/>
        <v/>
      </c>
      <c r="K21" s="50" t="str">
        <f t="shared" si="4"/>
        <v/>
      </c>
      <c r="L21" s="51" t="str">
        <f t="shared" si="5"/>
        <v/>
      </c>
      <c r="M21" s="29"/>
      <c r="N21" s="29"/>
    </row>
    <row r="22" spans="1:14" s="17" customFormat="1" ht="15" customHeight="1" x14ac:dyDescent="0.2">
      <c r="A22" s="38"/>
      <c r="B22" s="39"/>
      <c r="C22" s="40"/>
      <c r="D22" s="40"/>
      <c r="E22" s="41">
        <f t="shared" si="6"/>
        <v>0</v>
      </c>
      <c r="F22" s="42"/>
      <c r="G22" s="3" t="str">
        <f t="shared" si="0"/>
        <v/>
      </c>
      <c r="H22" s="3" t="str">
        <f t="shared" si="1"/>
        <v/>
      </c>
      <c r="I22" s="3" t="str">
        <f t="shared" si="2"/>
        <v/>
      </c>
      <c r="J22" s="3" t="str">
        <f t="shared" si="3"/>
        <v/>
      </c>
      <c r="K22" s="50" t="str">
        <f t="shared" si="4"/>
        <v/>
      </c>
      <c r="L22" s="51" t="str">
        <f t="shared" si="5"/>
        <v/>
      </c>
      <c r="M22" s="29"/>
      <c r="N22" s="29"/>
    </row>
    <row r="23" spans="1:14" s="17" customFormat="1" ht="15" customHeight="1" x14ac:dyDescent="0.2">
      <c r="A23" s="38"/>
      <c r="B23" s="39"/>
      <c r="C23" s="40"/>
      <c r="D23" s="40"/>
      <c r="E23" s="41">
        <f t="shared" si="6"/>
        <v>0</v>
      </c>
      <c r="F23" s="42"/>
      <c r="G23" s="3" t="str">
        <f t="shared" si="0"/>
        <v/>
      </c>
      <c r="H23" s="3" t="str">
        <f t="shared" si="1"/>
        <v/>
      </c>
      <c r="I23" s="3" t="str">
        <f t="shared" si="2"/>
        <v/>
      </c>
      <c r="J23" s="3" t="str">
        <f t="shared" si="3"/>
        <v/>
      </c>
      <c r="K23" s="50" t="str">
        <f t="shared" si="4"/>
        <v/>
      </c>
      <c r="L23" s="51" t="str">
        <f t="shared" si="5"/>
        <v/>
      </c>
      <c r="M23" s="29"/>
      <c r="N23" s="29"/>
    </row>
    <row r="24" spans="1:14" s="17" customFormat="1" ht="15" customHeight="1" x14ac:dyDescent="0.2">
      <c r="A24" s="38"/>
      <c r="B24" s="39"/>
      <c r="C24" s="40"/>
      <c r="D24" s="40"/>
      <c r="E24" s="41">
        <f t="shared" si="6"/>
        <v>0</v>
      </c>
      <c r="F24" s="42"/>
      <c r="G24" s="3" t="str">
        <f t="shared" si="0"/>
        <v/>
      </c>
      <c r="H24" s="3" t="str">
        <f t="shared" si="1"/>
        <v/>
      </c>
      <c r="I24" s="3" t="str">
        <f t="shared" si="2"/>
        <v/>
      </c>
      <c r="J24" s="3" t="str">
        <f t="shared" si="3"/>
        <v/>
      </c>
      <c r="K24" s="50" t="str">
        <f t="shared" si="4"/>
        <v/>
      </c>
      <c r="L24" s="51" t="str">
        <f t="shared" si="5"/>
        <v/>
      </c>
      <c r="M24" s="29"/>
      <c r="N24" s="29"/>
    </row>
    <row r="25" spans="1:14" s="17" customFormat="1" ht="15" customHeight="1" x14ac:dyDescent="0.2">
      <c r="A25" s="38"/>
      <c r="B25" s="39"/>
      <c r="C25" s="40"/>
      <c r="D25" s="40"/>
      <c r="E25" s="41">
        <f t="shared" si="6"/>
        <v>0</v>
      </c>
      <c r="F25" s="42"/>
      <c r="G25" s="3" t="str">
        <f t="shared" si="0"/>
        <v/>
      </c>
      <c r="H25" s="3" t="str">
        <f t="shared" si="1"/>
        <v/>
      </c>
      <c r="I25" s="3" t="str">
        <f t="shared" si="2"/>
        <v/>
      </c>
      <c r="J25" s="3" t="str">
        <f t="shared" si="3"/>
        <v/>
      </c>
      <c r="K25" s="50" t="str">
        <f t="shared" si="4"/>
        <v/>
      </c>
      <c r="L25" s="51" t="str">
        <f t="shared" si="5"/>
        <v/>
      </c>
      <c r="M25" s="29"/>
      <c r="N25" s="29"/>
    </row>
    <row r="26" spans="1:14" s="17" customFormat="1" ht="15" customHeight="1" x14ac:dyDescent="0.2">
      <c r="A26" s="38"/>
      <c r="B26" s="39"/>
      <c r="C26" s="40"/>
      <c r="D26" s="40"/>
      <c r="E26" s="41">
        <f t="shared" si="6"/>
        <v>0</v>
      </c>
      <c r="F26" s="42"/>
      <c r="G26" s="3" t="str">
        <f t="shared" si="0"/>
        <v/>
      </c>
      <c r="H26" s="3" t="str">
        <f t="shared" si="1"/>
        <v/>
      </c>
      <c r="I26" s="3" t="str">
        <f t="shared" si="2"/>
        <v/>
      </c>
      <c r="J26" s="3" t="str">
        <f t="shared" si="3"/>
        <v/>
      </c>
      <c r="K26" s="50" t="str">
        <f t="shared" si="4"/>
        <v/>
      </c>
      <c r="L26" s="51" t="str">
        <f t="shared" si="5"/>
        <v/>
      </c>
      <c r="M26" s="29"/>
      <c r="N26" s="29"/>
    </row>
    <row r="27" spans="1:14" s="17" customFormat="1" ht="15" customHeight="1" x14ac:dyDescent="0.2">
      <c r="A27" s="38"/>
      <c r="B27" s="39"/>
      <c r="C27" s="40"/>
      <c r="D27" s="40"/>
      <c r="E27" s="41">
        <f t="shared" si="6"/>
        <v>0</v>
      </c>
      <c r="F27" s="42"/>
      <c r="G27" s="3" t="str">
        <f t="shared" si="0"/>
        <v/>
      </c>
      <c r="H27" s="3" t="str">
        <f t="shared" si="1"/>
        <v/>
      </c>
      <c r="I27" s="3" t="str">
        <f t="shared" si="2"/>
        <v/>
      </c>
      <c r="J27" s="3" t="str">
        <f t="shared" si="3"/>
        <v/>
      </c>
      <c r="K27" s="50" t="str">
        <f t="shared" si="4"/>
        <v/>
      </c>
      <c r="L27" s="51" t="str">
        <f t="shared" si="5"/>
        <v/>
      </c>
      <c r="M27" s="29"/>
      <c r="N27" s="29"/>
    </row>
    <row r="28" spans="1:14" s="17" customFormat="1" ht="15" customHeight="1" x14ac:dyDescent="0.2">
      <c r="A28" s="38"/>
      <c r="B28" s="39"/>
      <c r="C28" s="40"/>
      <c r="D28" s="40"/>
      <c r="E28" s="41">
        <f t="shared" si="6"/>
        <v>0</v>
      </c>
      <c r="F28" s="42"/>
      <c r="G28" s="3" t="str">
        <f t="shared" si="0"/>
        <v/>
      </c>
      <c r="H28" s="3" t="str">
        <f t="shared" si="1"/>
        <v/>
      </c>
      <c r="I28" s="3" t="str">
        <f t="shared" si="2"/>
        <v/>
      </c>
      <c r="J28" s="3" t="str">
        <f t="shared" si="3"/>
        <v/>
      </c>
      <c r="K28" s="50" t="str">
        <f t="shared" si="4"/>
        <v/>
      </c>
      <c r="L28" s="51" t="str">
        <f t="shared" si="5"/>
        <v/>
      </c>
      <c r="M28" s="29"/>
      <c r="N28" s="29"/>
    </row>
    <row r="29" spans="1:14" s="17" customFormat="1" ht="15" customHeight="1" x14ac:dyDescent="0.2">
      <c r="A29" s="38"/>
      <c r="B29" s="39"/>
      <c r="C29" s="40"/>
      <c r="D29" s="40"/>
      <c r="E29" s="41">
        <f t="shared" si="6"/>
        <v>0</v>
      </c>
      <c r="F29" s="42"/>
      <c r="G29" s="3" t="str">
        <f t="shared" si="0"/>
        <v/>
      </c>
      <c r="H29" s="3" t="str">
        <f t="shared" si="1"/>
        <v/>
      </c>
      <c r="I29" s="3" t="str">
        <f t="shared" si="2"/>
        <v/>
      </c>
      <c r="J29" s="3" t="str">
        <f t="shared" si="3"/>
        <v/>
      </c>
      <c r="K29" s="50" t="str">
        <f t="shared" si="4"/>
        <v/>
      </c>
      <c r="L29" s="51" t="str">
        <f t="shared" si="5"/>
        <v/>
      </c>
      <c r="M29" s="29"/>
      <c r="N29" s="29"/>
    </row>
    <row r="30" spans="1:14" s="17" customFormat="1" ht="15" customHeight="1" x14ac:dyDescent="0.2">
      <c r="A30" s="38"/>
      <c r="B30" s="39"/>
      <c r="C30" s="40"/>
      <c r="D30" s="40"/>
      <c r="E30" s="41">
        <f t="shared" ref="E30:E35" si="7">D30-C30</f>
        <v>0</v>
      </c>
      <c r="F30" s="42"/>
      <c r="G30" s="3" t="str">
        <f t="shared" si="0"/>
        <v/>
      </c>
      <c r="H30" s="3" t="str">
        <f t="shared" si="1"/>
        <v/>
      </c>
      <c r="I30" s="3" t="str">
        <f t="shared" si="2"/>
        <v/>
      </c>
      <c r="J30" s="3" t="str">
        <f t="shared" si="3"/>
        <v/>
      </c>
      <c r="K30" s="50" t="str">
        <f t="shared" si="4"/>
        <v/>
      </c>
      <c r="L30" s="51" t="str">
        <f t="shared" si="5"/>
        <v/>
      </c>
      <c r="M30" s="29"/>
      <c r="N30" s="29"/>
    </row>
    <row r="31" spans="1:14" s="17" customFormat="1" ht="15" customHeight="1" x14ac:dyDescent="0.2">
      <c r="A31" s="38"/>
      <c r="B31" s="39"/>
      <c r="C31" s="40"/>
      <c r="D31" s="40"/>
      <c r="E31" s="41">
        <f t="shared" si="7"/>
        <v>0</v>
      </c>
      <c r="F31" s="42"/>
      <c r="G31" s="3" t="str">
        <f t="shared" si="0"/>
        <v/>
      </c>
      <c r="H31" s="3" t="str">
        <f t="shared" si="1"/>
        <v/>
      </c>
      <c r="I31" s="3" t="str">
        <f t="shared" si="2"/>
        <v/>
      </c>
      <c r="J31" s="3" t="str">
        <f t="shared" si="3"/>
        <v/>
      </c>
      <c r="K31" s="50" t="str">
        <f t="shared" si="4"/>
        <v/>
      </c>
      <c r="L31" s="51" t="str">
        <f t="shared" si="5"/>
        <v/>
      </c>
      <c r="M31" s="29"/>
      <c r="N31" s="29"/>
    </row>
    <row r="32" spans="1:14" s="17" customFormat="1" ht="15" customHeight="1" x14ac:dyDescent="0.2">
      <c r="A32" s="38"/>
      <c r="B32" s="39"/>
      <c r="C32" s="40"/>
      <c r="D32" s="40"/>
      <c r="E32" s="41">
        <f t="shared" si="7"/>
        <v>0</v>
      </c>
      <c r="F32" s="42"/>
      <c r="G32" s="3" t="str">
        <f t="shared" si="0"/>
        <v/>
      </c>
      <c r="H32" s="3" t="str">
        <f t="shared" si="1"/>
        <v/>
      </c>
      <c r="I32" s="3" t="str">
        <f t="shared" si="2"/>
        <v/>
      </c>
      <c r="J32" s="3" t="str">
        <f t="shared" si="3"/>
        <v/>
      </c>
      <c r="K32" s="50" t="str">
        <f t="shared" si="4"/>
        <v/>
      </c>
      <c r="L32" s="51" t="str">
        <f t="shared" si="5"/>
        <v/>
      </c>
      <c r="M32" s="29"/>
      <c r="N32" s="29"/>
    </row>
    <row r="33" spans="1:15" s="17" customFormat="1" ht="15" customHeight="1" x14ac:dyDescent="0.2">
      <c r="A33" s="38"/>
      <c r="B33" s="39"/>
      <c r="C33" s="40"/>
      <c r="D33" s="40"/>
      <c r="E33" s="41">
        <f t="shared" si="7"/>
        <v>0</v>
      </c>
      <c r="F33" s="42"/>
      <c r="G33" s="3" t="str">
        <f t="shared" si="0"/>
        <v/>
      </c>
      <c r="H33" s="3" t="str">
        <f t="shared" si="1"/>
        <v/>
      </c>
      <c r="I33" s="3" t="str">
        <f t="shared" si="2"/>
        <v/>
      </c>
      <c r="J33" s="3" t="str">
        <f t="shared" si="3"/>
        <v/>
      </c>
      <c r="K33" s="50" t="str">
        <f t="shared" si="4"/>
        <v/>
      </c>
      <c r="L33" s="51" t="str">
        <f t="shared" si="5"/>
        <v/>
      </c>
      <c r="M33" s="29"/>
      <c r="N33" s="29"/>
    </row>
    <row r="34" spans="1:15" s="17" customFormat="1" ht="15" customHeight="1" x14ac:dyDescent="0.2">
      <c r="A34" s="38"/>
      <c r="B34" s="39"/>
      <c r="C34" s="40"/>
      <c r="D34" s="40"/>
      <c r="E34" s="41">
        <f t="shared" si="7"/>
        <v>0</v>
      </c>
      <c r="F34" s="42"/>
      <c r="G34" s="3" t="str">
        <f t="shared" si="0"/>
        <v/>
      </c>
      <c r="H34" s="3" t="str">
        <f t="shared" si="1"/>
        <v/>
      </c>
      <c r="I34" s="3" t="str">
        <f t="shared" si="2"/>
        <v/>
      </c>
      <c r="J34" s="3" t="str">
        <f t="shared" si="3"/>
        <v/>
      </c>
      <c r="K34" s="50" t="str">
        <f t="shared" si="4"/>
        <v/>
      </c>
      <c r="L34" s="51" t="str">
        <f t="shared" si="5"/>
        <v/>
      </c>
      <c r="M34" s="29"/>
      <c r="N34" s="29"/>
    </row>
    <row r="35" spans="1:15" s="17" customFormat="1" ht="15" customHeight="1" x14ac:dyDescent="0.2">
      <c r="A35" s="43"/>
      <c r="B35" s="44"/>
      <c r="C35" s="45"/>
      <c r="D35" s="45"/>
      <c r="E35" s="46">
        <f t="shared" si="7"/>
        <v>0</v>
      </c>
      <c r="F35" s="47"/>
      <c r="G35" s="3" t="str">
        <f t="shared" si="0"/>
        <v/>
      </c>
      <c r="H35" s="3" t="str">
        <f t="shared" si="1"/>
        <v/>
      </c>
      <c r="I35" s="3" t="str">
        <f t="shared" si="2"/>
        <v/>
      </c>
      <c r="J35" s="3" t="str">
        <f t="shared" si="3"/>
        <v/>
      </c>
      <c r="K35" s="50" t="str">
        <f t="shared" si="4"/>
        <v/>
      </c>
      <c r="L35" s="51" t="str">
        <f t="shared" si="5"/>
        <v/>
      </c>
      <c r="M35" s="29"/>
      <c r="N35" s="29"/>
    </row>
    <row r="36" spans="1:15" s="17" customFormat="1" ht="18.75" customHeight="1" thickBot="1" x14ac:dyDescent="0.25">
      <c r="A36" s="109">
        <f>A4</f>
        <v>0</v>
      </c>
      <c r="B36" s="110"/>
      <c r="C36" s="114">
        <f>DMIN(A3:C35,C3,A4:A35)</f>
        <v>0</v>
      </c>
      <c r="D36" s="111">
        <f>DMAX(A3:D35,D3,A4:A35)</f>
        <v>0</v>
      </c>
      <c r="E36" s="27"/>
      <c r="F36" s="28" t="s">
        <v>18</v>
      </c>
      <c r="G36" s="23">
        <f t="shared" ref="G36:L36" si="8">SUM(G4:G35)</f>
        <v>0</v>
      </c>
      <c r="H36" s="23">
        <f t="shared" si="8"/>
        <v>0</v>
      </c>
      <c r="I36" s="23">
        <f t="shared" si="8"/>
        <v>0</v>
      </c>
      <c r="J36" s="23">
        <f t="shared" si="8"/>
        <v>0</v>
      </c>
      <c r="K36" s="52">
        <f t="shared" si="8"/>
        <v>0</v>
      </c>
      <c r="L36" s="53">
        <f t="shared" si="8"/>
        <v>0</v>
      </c>
      <c r="M36" s="29"/>
      <c r="N36" s="29"/>
    </row>
    <row r="37" spans="1:15" s="17" customFormat="1" ht="18.75" customHeight="1" thickBot="1" x14ac:dyDescent="0.25">
      <c r="A37" s="60"/>
      <c r="B37" s="18" t="s">
        <v>29</v>
      </c>
      <c r="C37" s="116"/>
      <c r="D37" s="113"/>
      <c r="E37" s="14"/>
      <c r="F37" s="15" t="s">
        <v>4</v>
      </c>
      <c r="G37" s="16">
        <v>8</v>
      </c>
      <c r="H37" s="16">
        <v>4</v>
      </c>
      <c r="I37" s="16">
        <v>16</v>
      </c>
      <c r="J37" s="16">
        <v>8</v>
      </c>
      <c r="K37" s="54">
        <v>0</v>
      </c>
      <c r="L37" s="55">
        <v>0</v>
      </c>
    </row>
    <row r="38" spans="1:15" s="17" customFormat="1" ht="18.75" customHeight="1" x14ac:dyDescent="0.2">
      <c r="A38" s="61"/>
      <c r="B38" s="18" t="s">
        <v>9</v>
      </c>
      <c r="C38" s="115">
        <f>SUM(G36:L36)</f>
        <v>0</v>
      </c>
      <c r="D38" s="36"/>
      <c r="E38" s="58"/>
      <c r="F38" s="18" t="s">
        <v>1</v>
      </c>
      <c r="G38" s="19">
        <f t="shared" ref="G38:L38" si="9">G37*G36</f>
        <v>0</v>
      </c>
      <c r="H38" s="19">
        <f t="shared" si="9"/>
        <v>0</v>
      </c>
      <c r="I38" s="19">
        <f t="shared" si="9"/>
        <v>0</v>
      </c>
      <c r="J38" s="19">
        <f t="shared" si="9"/>
        <v>0</v>
      </c>
      <c r="K38" s="56">
        <f t="shared" si="9"/>
        <v>0</v>
      </c>
      <c r="L38" s="57">
        <f t="shared" si="9"/>
        <v>0</v>
      </c>
    </row>
    <row r="39" spans="1:15" s="17" customFormat="1" ht="18.75" customHeight="1" thickBot="1" x14ac:dyDescent="0.25">
      <c r="A39" s="20"/>
      <c r="B39" s="102"/>
      <c r="C39" s="103" t="s">
        <v>8</v>
      </c>
      <c r="D39" s="33">
        <f>IF(D40 &gt; 0,0,SUM(G38:L38))</f>
        <v>0</v>
      </c>
      <c r="E39" s="202"/>
      <c r="F39" s="203"/>
      <c r="G39" s="203"/>
      <c r="H39" s="203"/>
      <c r="I39" s="203"/>
      <c r="J39" s="203"/>
      <c r="K39" s="203"/>
      <c r="L39" s="204"/>
    </row>
    <row r="40" spans="1:15" s="17" customFormat="1" ht="17.25" customHeight="1" thickBot="1" x14ac:dyDescent="0.25">
      <c r="A40" s="196" t="s">
        <v>40</v>
      </c>
      <c r="B40" s="197"/>
      <c r="C40" s="198"/>
      <c r="D40" s="34"/>
      <c r="E40" s="213" t="s">
        <v>41</v>
      </c>
      <c r="F40" s="214"/>
      <c r="G40" s="214"/>
      <c r="H40" s="214"/>
      <c r="I40" s="214"/>
      <c r="J40" s="214"/>
      <c r="K40" s="214"/>
      <c r="L40" s="215"/>
      <c r="O40" s="91"/>
    </row>
    <row r="41" spans="1:15" s="17" customFormat="1" ht="18.75" customHeight="1" thickBot="1" x14ac:dyDescent="0.25">
      <c r="A41" s="62" t="s">
        <v>2</v>
      </c>
      <c r="B41" s="63"/>
      <c r="C41" s="64"/>
      <c r="D41" s="65">
        <f>IF(OR(C37&gt;9,C37&lt;5),E41*H41,0)</f>
        <v>0</v>
      </c>
      <c r="E41" s="66">
        <f>D36-C36</f>
        <v>0</v>
      </c>
      <c r="F41" s="82" t="s">
        <v>26</v>
      </c>
      <c r="G41" s="67"/>
      <c r="H41" s="68">
        <v>15</v>
      </c>
      <c r="I41" s="69"/>
      <c r="J41" s="70"/>
      <c r="K41" s="70"/>
      <c r="L41" s="71"/>
      <c r="M41" s="21"/>
      <c r="N41" s="105"/>
    </row>
    <row r="42" spans="1:15" s="17" customFormat="1" ht="20.25" customHeight="1" thickBot="1" x14ac:dyDescent="0.25">
      <c r="A42" s="22"/>
      <c r="B42" s="9"/>
      <c r="C42" s="24" t="s">
        <v>6</v>
      </c>
      <c r="D42" s="35">
        <f>SUM(D39:D41)</f>
        <v>0</v>
      </c>
      <c r="E42" s="209" t="s">
        <v>22</v>
      </c>
      <c r="F42" s="209"/>
      <c r="G42" s="209"/>
      <c r="H42" s="209"/>
      <c r="I42" s="209"/>
      <c r="J42" s="209"/>
      <c r="K42" s="209"/>
      <c r="L42" s="201"/>
    </row>
    <row r="43" spans="1:15" s="17" customFormat="1" ht="18" customHeight="1" thickBot="1" x14ac:dyDescent="0.25">
      <c r="A43" s="199" t="s">
        <v>5</v>
      </c>
      <c r="B43" s="200"/>
      <c r="C43" s="201"/>
      <c r="D43" s="99">
        <v>0</v>
      </c>
      <c r="E43" s="210" t="s">
        <v>3</v>
      </c>
      <c r="F43" s="211"/>
      <c r="G43" s="211"/>
      <c r="H43" s="211"/>
      <c r="I43" s="211"/>
      <c r="J43" s="211"/>
      <c r="K43" s="211"/>
      <c r="L43" s="212"/>
    </row>
    <row r="44" spans="1:15" s="17" customFormat="1" ht="18.75" customHeight="1" thickBot="1" x14ac:dyDescent="0.25">
      <c r="A44" s="92"/>
      <c r="B44" s="93" t="s">
        <v>27</v>
      </c>
      <c r="C44" s="112"/>
      <c r="D44" s="107">
        <f>IF(D40&gt;0,C44,IF(C44&lt;E44,C44,E44))</f>
        <v>0</v>
      </c>
      <c r="E44" s="108">
        <f>IF(D40&gt;0,0,C38*F44)</f>
        <v>0</v>
      </c>
      <c r="F44" s="106">
        <v>3</v>
      </c>
      <c r="G44" s="184" t="s">
        <v>59</v>
      </c>
      <c r="H44" s="185"/>
      <c r="I44" s="185"/>
      <c r="J44" s="185"/>
      <c r="K44" s="185"/>
      <c r="L44" s="186"/>
    </row>
    <row r="45" spans="1:15" s="17" customFormat="1" ht="19.5" customHeight="1" thickBot="1" x14ac:dyDescent="0.25">
      <c r="A45" s="193" t="s">
        <v>7</v>
      </c>
      <c r="B45" s="194"/>
      <c r="C45" s="195"/>
      <c r="D45" s="35">
        <f>D42-D43-D44</f>
        <v>0</v>
      </c>
      <c r="E45" s="101"/>
      <c r="F45" s="30"/>
      <c r="G45" s="187"/>
      <c r="H45" s="188"/>
      <c r="I45" s="188"/>
      <c r="J45" s="188"/>
      <c r="K45" s="188"/>
      <c r="L45" s="189"/>
    </row>
    <row r="46" spans="1:15" s="25" customFormat="1" ht="18" customHeight="1" thickBot="1" x14ac:dyDescent="0.25">
      <c r="A46" s="11" t="s">
        <v>19</v>
      </c>
      <c r="B46" s="12"/>
      <c r="C46" s="6"/>
      <c r="D46" s="48" t="s">
        <v>20</v>
      </c>
      <c r="E46" s="100" t="s">
        <v>0</v>
      </c>
      <c r="F46" s="96"/>
      <c r="G46" s="94"/>
      <c r="H46" s="95" t="s">
        <v>14</v>
      </c>
      <c r="I46" s="96"/>
      <c r="J46" s="94"/>
      <c r="K46" s="97"/>
      <c r="L46" s="98"/>
    </row>
  </sheetData>
  <sheetProtection sheet="1" formatCells="0" selectLockedCells="1"/>
  <mergeCells count="12">
    <mergeCell ref="G44:L45"/>
    <mergeCell ref="A1:E1"/>
    <mergeCell ref="A45:C45"/>
    <mergeCell ref="A40:C40"/>
    <mergeCell ref="A43:C43"/>
    <mergeCell ref="E39:L39"/>
    <mergeCell ref="G1:I1"/>
    <mergeCell ref="J1:L1"/>
    <mergeCell ref="E42:L42"/>
    <mergeCell ref="E43:L43"/>
    <mergeCell ref="E40:L40"/>
    <mergeCell ref="G2:L2"/>
  </mergeCells>
  <phoneticPr fontId="11" type="noConversion"/>
  <printOptions gridLines="1"/>
  <pageMargins left="0.31496062992125984" right="0.11811023622047245" top="0.35433070866141736" bottom="0.35433070866141736" header="0.31496062992125984" footer="0.11811023622047245"/>
  <pageSetup paperSize="9" fitToHeight="2" orientation="portrait" horizontalDpi="4294967293" r:id="rId1"/>
  <headerFooter alignWithMargins="0">
    <oddFooter>&amp;L&amp;8&amp;D&amp;C
&amp;R&amp;8&amp;F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topLeftCell="A10" zoomScale="75" zoomScaleNormal="75" workbookViewId="0">
      <selection activeCell="E31" sqref="E31:L32"/>
    </sheetView>
  </sheetViews>
  <sheetFormatPr baseColWidth="10" defaultRowHeight="12.75" x14ac:dyDescent="0.2"/>
  <cols>
    <col min="1" max="1" width="16.7109375" customWidth="1"/>
    <col min="2" max="2" width="7.28515625" customWidth="1"/>
    <col min="3" max="3" width="11.140625" style="7" customWidth="1"/>
    <col min="4" max="4" width="8.5703125" style="7" customWidth="1"/>
    <col min="5" max="5" width="8.42578125" customWidth="1"/>
    <col min="6" max="6" width="5" style="8" customWidth="1"/>
    <col min="7" max="7" width="8.42578125" customWidth="1"/>
    <col min="8" max="8" width="8" customWidth="1"/>
    <col min="9" max="10" width="7.7109375" customWidth="1"/>
    <col min="11" max="11" width="5" customWidth="1"/>
    <col min="12" max="12" width="5.7109375" customWidth="1"/>
  </cols>
  <sheetData>
    <row r="1" spans="1:14" s="1" customFormat="1" ht="70.5" customHeight="1" thickBot="1" x14ac:dyDescent="0.35">
      <c r="A1" s="241" t="s">
        <v>54</v>
      </c>
      <c r="B1" s="242"/>
      <c r="C1" s="242"/>
      <c r="D1" s="242"/>
      <c r="E1" s="242"/>
      <c r="F1" s="243"/>
      <c r="G1" s="244"/>
      <c r="H1" s="245"/>
      <c r="I1" s="245"/>
      <c r="J1" s="245"/>
      <c r="K1" s="246"/>
      <c r="L1" s="247"/>
      <c r="M1" s="37"/>
    </row>
    <row r="2" spans="1:14" ht="18" customHeight="1" x14ac:dyDescent="0.2">
      <c r="A2" s="238" t="s">
        <v>53</v>
      </c>
      <c r="B2" s="239"/>
      <c r="C2" s="239"/>
      <c r="D2" s="239"/>
      <c r="E2" s="240"/>
      <c r="F2" s="248" t="s">
        <v>39</v>
      </c>
      <c r="G2" s="249"/>
      <c r="H2" s="249"/>
      <c r="I2" s="249"/>
      <c r="J2" s="249"/>
      <c r="K2" s="249"/>
      <c r="L2" s="250"/>
    </row>
    <row r="3" spans="1:14" s="173" customFormat="1" ht="47.25" thickBot="1" x14ac:dyDescent="0.3">
      <c r="A3" s="253" t="s">
        <v>32</v>
      </c>
      <c r="B3" s="254"/>
      <c r="C3" s="172" t="s">
        <v>34</v>
      </c>
      <c r="D3" s="134" t="s">
        <v>24</v>
      </c>
      <c r="E3" s="134" t="s">
        <v>25</v>
      </c>
      <c r="F3" s="149" t="s">
        <v>11</v>
      </c>
      <c r="G3" s="141" t="s">
        <v>49</v>
      </c>
      <c r="H3" s="135" t="s">
        <v>12</v>
      </c>
      <c r="I3" s="135" t="s">
        <v>33</v>
      </c>
      <c r="J3" s="136" t="s">
        <v>48</v>
      </c>
      <c r="K3" s="136" t="s">
        <v>15</v>
      </c>
      <c r="L3" s="137" t="s">
        <v>13</v>
      </c>
    </row>
    <row r="4" spans="1:14" ht="24" customHeight="1" x14ac:dyDescent="0.2">
      <c r="A4" s="255"/>
      <c r="B4" s="256"/>
      <c r="C4" s="132"/>
      <c r="D4" s="132"/>
      <c r="E4" s="75"/>
      <c r="F4" s="150"/>
      <c r="G4" s="142" t="str">
        <f>IF($F4="ZEM",$E4,"")</f>
        <v/>
      </c>
      <c r="H4" s="133" t="str">
        <f>IF($F4="ZJM",$E4,"")</f>
        <v/>
      </c>
      <c r="I4" s="133" t="str">
        <f>IF($F4="ZEN",$E4,"")</f>
        <v/>
      </c>
      <c r="J4" s="133" t="str">
        <f>IF($F4="ZJN",$E4,"")</f>
        <v/>
      </c>
      <c r="K4" s="133" t="str">
        <f>IF($F4="KK",$E4,"")</f>
        <v/>
      </c>
      <c r="L4" s="143" t="str">
        <f>IF($F4="fu",$E4,"")</f>
        <v/>
      </c>
      <c r="M4" s="4"/>
      <c r="N4" s="4"/>
    </row>
    <row r="5" spans="1:14" ht="24" customHeight="1" x14ac:dyDescent="0.2">
      <c r="A5" s="230"/>
      <c r="B5" s="231"/>
      <c r="C5" s="127"/>
      <c r="D5" s="127"/>
      <c r="E5" s="128"/>
      <c r="F5" s="151"/>
      <c r="G5" s="144" t="str">
        <f>IF($F5="ZEM",$E5,"")</f>
        <v/>
      </c>
      <c r="H5" s="129" t="str">
        <f>IF($F5="ZJM",$E5,"")</f>
        <v/>
      </c>
      <c r="I5" s="129" t="str">
        <f>IF($F5="ZEN",$E5,"")</f>
        <v/>
      </c>
      <c r="J5" s="129" t="str">
        <f>IF($F5="ZJN",$E5,"")</f>
        <v/>
      </c>
      <c r="K5" s="129" t="str">
        <f>IF($F5="KK",$E5,"")</f>
        <v/>
      </c>
      <c r="L5" s="145" t="str">
        <f>IF($F5="fu",$E5,"")</f>
        <v/>
      </c>
      <c r="M5" s="4"/>
      <c r="N5" s="4"/>
    </row>
    <row r="6" spans="1:14" ht="24" customHeight="1" x14ac:dyDescent="0.2">
      <c r="A6" s="230"/>
      <c r="B6" s="231"/>
      <c r="C6" s="127"/>
      <c r="D6" s="127"/>
      <c r="E6" s="128"/>
      <c r="F6" s="151"/>
      <c r="G6" s="144" t="str">
        <f t="shared" ref="G6:G22" si="0">IF($F6="ZEM",$E6,"")</f>
        <v/>
      </c>
      <c r="H6" s="129" t="str">
        <f t="shared" ref="H6:H22" si="1">IF($F6="ZJM",$E6,"")</f>
        <v/>
      </c>
      <c r="I6" s="129" t="str">
        <f t="shared" ref="I6:I22" si="2">IF($F6="ZEN",$E6,"")</f>
        <v/>
      </c>
      <c r="J6" s="129" t="str">
        <f t="shared" ref="J6:J22" si="3">IF($F6="ZJN",$E6,"")</f>
        <v/>
      </c>
      <c r="K6" s="129"/>
      <c r="L6" s="145" t="str">
        <f t="shared" ref="L6:L23" si="4">IF($F6="fu",$E6,"")</f>
        <v/>
      </c>
      <c r="M6" s="4"/>
      <c r="N6" s="4"/>
    </row>
    <row r="7" spans="1:14" s="17" customFormat="1" ht="24" customHeight="1" x14ac:dyDescent="0.2">
      <c r="A7" s="230"/>
      <c r="B7" s="231"/>
      <c r="C7" s="130"/>
      <c r="D7" s="130"/>
      <c r="E7" s="128"/>
      <c r="F7" s="152"/>
      <c r="G7" s="79" t="str">
        <f t="shared" si="0"/>
        <v/>
      </c>
      <c r="H7" s="131" t="str">
        <f t="shared" si="1"/>
        <v/>
      </c>
      <c r="I7" s="131" t="str">
        <f t="shared" si="2"/>
        <v/>
      </c>
      <c r="J7" s="131" t="str">
        <f t="shared" si="3"/>
        <v/>
      </c>
      <c r="K7" s="131"/>
      <c r="L7" s="146" t="str">
        <f t="shared" si="4"/>
        <v/>
      </c>
      <c r="M7" s="29"/>
      <c r="N7" s="29"/>
    </row>
    <row r="8" spans="1:14" s="17" customFormat="1" ht="24" customHeight="1" x14ac:dyDescent="0.2">
      <c r="A8" s="230"/>
      <c r="B8" s="231"/>
      <c r="C8" s="130"/>
      <c r="D8" s="130"/>
      <c r="E8" s="128"/>
      <c r="F8" s="152"/>
      <c r="G8" s="79" t="str">
        <f t="shared" si="0"/>
        <v/>
      </c>
      <c r="H8" s="131" t="str">
        <f t="shared" si="1"/>
        <v/>
      </c>
      <c r="I8" s="131" t="str">
        <f t="shared" si="2"/>
        <v/>
      </c>
      <c r="J8" s="131" t="str">
        <f t="shared" si="3"/>
        <v/>
      </c>
      <c r="K8" s="131"/>
      <c r="L8" s="146" t="str">
        <f t="shared" si="4"/>
        <v/>
      </c>
      <c r="M8" s="29"/>
      <c r="N8" s="29"/>
    </row>
    <row r="9" spans="1:14" s="17" customFormat="1" ht="24" customHeight="1" x14ac:dyDescent="0.2">
      <c r="A9" s="230"/>
      <c r="B9" s="231"/>
      <c r="C9" s="130"/>
      <c r="D9" s="130"/>
      <c r="E9" s="128"/>
      <c r="F9" s="152"/>
      <c r="G9" s="79" t="str">
        <f t="shared" si="0"/>
        <v/>
      </c>
      <c r="H9" s="131" t="str">
        <f t="shared" si="1"/>
        <v/>
      </c>
      <c r="I9" s="131" t="str">
        <f t="shared" si="2"/>
        <v/>
      </c>
      <c r="J9" s="131" t="str">
        <f t="shared" si="3"/>
        <v/>
      </c>
      <c r="K9" s="131"/>
      <c r="L9" s="146" t="str">
        <f t="shared" si="4"/>
        <v/>
      </c>
      <c r="M9" s="29"/>
      <c r="N9" s="29"/>
    </row>
    <row r="10" spans="1:14" s="17" customFormat="1" ht="24" customHeight="1" x14ac:dyDescent="0.2">
      <c r="A10" s="230"/>
      <c r="B10" s="231"/>
      <c r="C10" s="130"/>
      <c r="D10" s="130"/>
      <c r="E10" s="128"/>
      <c r="F10" s="152"/>
      <c r="G10" s="79" t="str">
        <f t="shared" si="0"/>
        <v/>
      </c>
      <c r="H10" s="131" t="str">
        <f t="shared" si="1"/>
        <v/>
      </c>
      <c r="I10" s="131" t="str">
        <f t="shared" si="2"/>
        <v/>
      </c>
      <c r="J10" s="131" t="str">
        <f t="shared" si="3"/>
        <v/>
      </c>
      <c r="K10" s="131"/>
      <c r="L10" s="146" t="str">
        <f t="shared" si="4"/>
        <v/>
      </c>
      <c r="M10" s="29"/>
      <c r="N10" s="29"/>
    </row>
    <row r="11" spans="1:14" s="17" customFormat="1" ht="24" customHeight="1" x14ac:dyDescent="0.2">
      <c r="A11" s="230"/>
      <c r="B11" s="231"/>
      <c r="C11" s="130"/>
      <c r="D11" s="130"/>
      <c r="E11" s="128"/>
      <c r="F11" s="152"/>
      <c r="G11" s="79" t="str">
        <f t="shared" si="0"/>
        <v/>
      </c>
      <c r="H11" s="131" t="str">
        <f t="shared" si="1"/>
        <v/>
      </c>
      <c r="I11" s="131" t="str">
        <f t="shared" si="2"/>
        <v/>
      </c>
      <c r="J11" s="131" t="str">
        <f t="shared" si="3"/>
        <v/>
      </c>
      <c r="K11" s="131"/>
      <c r="L11" s="146" t="str">
        <f t="shared" si="4"/>
        <v/>
      </c>
      <c r="M11" s="29"/>
      <c r="N11" s="29"/>
    </row>
    <row r="12" spans="1:14" s="17" customFormat="1" ht="24" customHeight="1" x14ac:dyDescent="0.2">
      <c r="A12" s="230"/>
      <c r="B12" s="231"/>
      <c r="C12" s="130"/>
      <c r="D12" s="130"/>
      <c r="E12" s="128"/>
      <c r="F12" s="152"/>
      <c r="G12" s="79" t="str">
        <f t="shared" si="0"/>
        <v/>
      </c>
      <c r="H12" s="131" t="str">
        <f t="shared" si="1"/>
        <v/>
      </c>
      <c r="I12" s="131" t="str">
        <f t="shared" si="2"/>
        <v/>
      </c>
      <c r="J12" s="131" t="str">
        <f t="shared" si="3"/>
        <v/>
      </c>
      <c r="K12" s="131"/>
      <c r="L12" s="146" t="str">
        <f t="shared" si="4"/>
        <v/>
      </c>
      <c r="M12" s="29"/>
      <c r="N12" s="29"/>
    </row>
    <row r="13" spans="1:14" s="17" customFormat="1" ht="24" customHeight="1" x14ac:dyDescent="0.2">
      <c r="A13" s="230"/>
      <c r="B13" s="231"/>
      <c r="C13" s="130"/>
      <c r="D13" s="130"/>
      <c r="E13" s="128"/>
      <c r="F13" s="152"/>
      <c r="G13" s="79" t="str">
        <f t="shared" si="0"/>
        <v/>
      </c>
      <c r="H13" s="131" t="str">
        <f t="shared" si="1"/>
        <v/>
      </c>
      <c r="I13" s="131" t="str">
        <f t="shared" si="2"/>
        <v/>
      </c>
      <c r="J13" s="131" t="str">
        <f t="shared" si="3"/>
        <v/>
      </c>
      <c r="K13" s="131"/>
      <c r="L13" s="146" t="str">
        <f t="shared" si="4"/>
        <v/>
      </c>
      <c r="M13" s="29"/>
      <c r="N13" s="29"/>
    </row>
    <row r="14" spans="1:14" s="17" customFormat="1" ht="24" customHeight="1" x14ac:dyDescent="0.2">
      <c r="A14" s="230"/>
      <c r="B14" s="231"/>
      <c r="C14" s="130"/>
      <c r="D14" s="130"/>
      <c r="E14" s="128"/>
      <c r="F14" s="152"/>
      <c r="G14" s="79" t="str">
        <f t="shared" si="0"/>
        <v/>
      </c>
      <c r="H14" s="131" t="str">
        <f t="shared" si="1"/>
        <v/>
      </c>
      <c r="I14" s="131" t="str">
        <f t="shared" si="2"/>
        <v/>
      </c>
      <c r="J14" s="131" t="str">
        <f t="shared" si="3"/>
        <v/>
      </c>
      <c r="K14" s="131"/>
      <c r="L14" s="146" t="str">
        <f t="shared" si="4"/>
        <v/>
      </c>
      <c r="M14" s="29"/>
      <c r="N14" s="29"/>
    </row>
    <row r="15" spans="1:14" s="17" customFormat="1" ht="24" customHeight="1" x14ac:dyDescent="0.2">
      <c r="A15" s="230"/>
      <c r="B15" s="231"/>
      <c r="C15" s="130"/>
      <c r="D15" s="130"/>
      <c r="E15" s="128"/>
      <c r="F15" s="152"/>
      <c r="G15" s="79" t="str">
        <f t="shared" si="0"/>
        <v/>
      </c>
      <c r="H15" s="131" t="str">
        <f t="shared" si="1"/>
        <v/>
      </c>
      <c r="I15" s="131" t="str">
        <f t="shared" si="2"/>
        <v/>
      </c>
      <c r="J15" s="131" t="str">
        <f t="shared" si="3"/>
        <v/>
      </c>
      <c r="K15" s="131"/>
      <c r="L15" s="146" t="str">
        <f t="shared" si="4"/>
        <v/>
      </c>
      <c r="M15" s="29"/>
      <c r="N15" s="29"/>
    </row>
    <row r="16" spans="1:14" s="17" customFormat="1" ht="24" customHeight="1" x14ac:dyDescent="0.2">
      <c r="A16" s="230"/>
      <c r="B16" s="231"/>
      <c r="C16" s="130"/>
      <c r="D16" s="130"/>
      <c r="E16" s="128"/>
      <c r="F16" s="152"/>
      <c r="G16" s="79" t="str">
        <f t="shared" si="0"/>
        <v/>
      </c>
      <c r="H16" s="131" t="str">
        <f t="shared" si="1"/>
        <v/>
      </c>
      <c r="I16" s="131" t="str">
        <f t="shared" si="2"/>
        <v/>
      </c>
      <c r="J16" s="131" t="str">
        <f t="shared" si="3"/>
        <v/>
      </c>
      <c r="K16" s="131"/>
      <c r="L16" s="146" t="str">
        <f t="shared" si="4"/>
        <v/>
      </c>
      <c r="M16" s="29"/>
      <c r="N16" s="29"/>
    </row>
    <row r="17" spans="1:16" s="17" customFormat="1" ht="24" customHeight="1" x14ac:dyDescent="0.2">
      <c r="A17" s="230"/>
      <c r="B17" s="231"/>
      <c r="C17" s="130"/>
      <c r="D17" s="130"/>
      <c r="E17" s="128"/>
      <c r="F17" s="152"/>
      <c r="G17" s="79" t="str">
        <f t="shared" si="0"/>
        <v/>
      </c>
      <c r="H17" s="131" t="str">
        <f t="shared" si="1"/>
        <v/>
      </c>
      <c r="I17" s="131" t="str">
        <f t="shared" si="2"/>
        <v/>
      </c>
      <c r="J17" s="131" t="str">
        <f t="shared" si="3"/>
        <v/>
      </c>
      <c r="K17" s="131"/>
      <c r="L17" s="146" t="str">
        <f t="shared" si="4"/>
        <v/>
      </c>
      <c r="M17" s="29"/>
      <c r="N17" s="29"/>
    </row>
    <row r="18" spans="1:16" s="17" customFormat="1" ht="24" customHeight="1" x14ac:dyDescent="0.2">
      <c r="A18" s="230"/>
      <c r="B18" s="231"/>
      <c r="C18" s="130"/>
      <c r="D18" s="130"/>
      <c r="E18" s="128"/>
      <c r="F18" s="152"/>
      <c r="G18" s="79" t="str">
        <f t="shared" si="0"/>
        <v/>
      </c>
      <c r="H18" s="131" t="str">
        <f t="shared" si="1"/>
        <v/>
      </c>
      <c r="I18" s="131" t="str">
        <f t="shared" si="2"/>
        <v/>
      </c>
      <c r="J18" s="131" t="str">
        <f t="shared" si="3"/>
        <v/>
      </c>
      <c r="K18" s="131"/>
      <c r="L18" s="146" t="str">
        <f t="shared" si="4"/>
        <v/>
      </c>
      <c r="M18" s="29"/>
      <c r="N18" s="29"/>
    </row>
    <row r="19" spans="1:16" s="17" customFormat="1" ht="24" customHeight="1" x14ac:dyDescent="0.2">
      <c r="A19" s="230"/>
      <c r="B19" s="231"/>
      <c r="C19" s="130"/>
      <c r="D19" s="130"/>
      <c r="E19" s="128"/>
      <c r="F19" s="152"/>
      <c r="G19" s="79" t="str">
        <f t="shared" si="0"/>
        <v/>
      </c>
      <c r="H19" s="131" t="str">
        <f t="shared" si="1"/>
        <v/>
      </c>
      <c r="I19" s="131" t="str">
        <f t="shared" si="2"/>
        <v/>
      </c>
      <c r="J19" s="131" t="str">
        <f t="shared" si="3"/>
        <v/>
      </c>
      <c r="K19" s="131"/>
      <c r="L19" s="146" t="str">
        <f t="shared" si="4"/>
        <v/>
      </c>
      <c r="M19" s="29"/>
      <c r="N19" s="29"/>
    </row>
    <row r="20" spans="1:16" s="17" customFormat="1" ht="24" customHeight="1" x14ac:dyDescent="0.2">
      <c r="A20" s="230"/>
      <c r="B20" s="231"/>
      <c r="C20" s="130"/>
      <c r="D20" s="130"/>
      <c r="E20" s="128"/>
      <c r="F20" s="152"/>
      <c r="G20" s="79" t="str">
        <f t="shared" si="0"/>
        <v/>
      </c>
      <c r="H20" s="131" t="str">
        <f t="shared" si="1"/>
        <v/>
      </c>
      <c r="I20" s="131" t="str">
        <f t="shared" si="2"/>
        <v/>
      </c>
      <c r="J20" s="131" t="str">
        <f t="shared" si="3"/>
        <v/>
      </c>
      <c r="K20" s="131"/>
      <c r="L20" s="146" t="str">
        <f t="shared" si="4"/>
        <v/>
      </c>
      <c r="M20" s="29"/>
      <c r="N20" s="29"/>
    </row>
    <row r="21" spans="1:16" s="17" customFormat="1" ht="24" customHeight="1" x14ac:dyDescent="0.2">
      <c r="A21" s="230"/>
      <c r="B21" s="231"/>
      <c r="C21" s="130"/>
      <c r="D21" s="130"/>
      <c r="E21" s="128"/>
      <c r="F21" s="152"/>
      <c r="G21" s="79" t="str">
        <f t="shared" si="0"/>
        <v/>
      </c>
      <c r="H21" s="131" t="str">
        <f t="shared" si="1"/>
        <v/>
      </c>
      <c r="I21" s="131" t="str">
        <f t="shared" si="2"/>
        <v/>
      </c>
      <c r="J21" s="131" t="str">
        <f t="shared" si="3"/>
        <v/>
      </c>
      <c r="K21" s="131"/>
      <c r="L21" s="146" t="str">
        <f t="shared" si="4"/>
        <v/>
      </c>
      <c r="M21" s="29"/>
      <c r="N21" s="29"/>
    </row>
    <row r="22" spans="1:16" s="17" customFormat="1" ht="24" customHeight="1" x14ac:dyDescent="0.2">
      <c r="A22" s="230"/>
      <c r="B22" s="231"/>
      <c r="C22" s="130"/>
      <c r="D22" s="130"/>
      <c r="E22" s="128"/>
      <c r="F22" s="152"/>
      <c r="G22" s="79" t="str">
        <f t="shared" si="0"/>
        <v/>
      </c>
      <c r="H22" s="131" t="str">
        <f t="shared" si="1"/>
        <v/>
      </c>
      <c r="I22" s="131" t="str">
        <f t="shared" si="2"/>
        <v/>
      </c>
      <c r="J22" s="131" t="str">
        <f t="shared" si="3"/>
        <v/>
      </c>
      <c r="K22" s="131"/>
      <c r="L22" s="146" t="str">
        <f t="shared" si="4"/>
        <v/>
      </c>
      <c r="M22" s="29"/>
      <c r="N22" s="29"/>
    </row>
    <row r="23" spans="1:16" s="17" customFormat="1" ht="24" customHeight="1" thickBot="1" x14ac:dyDescent="0.25">
      <c r="A23" s="251"/>
      <c r="B23" s="252"/>
      <c r="C23" s="138"/>
      <c r="D23" s="138"/>
      <c r="E23" s="139"/>
      <c r="F23" s="153"/>
      <c r="G23" s="147" t="str">
        <f>IF($F23="ZEM",$E23,"")</f>
        <v/>
      </c>
      <c r="H23" s="140" t="str">
        <f>IF($F23="ZJM",$E23,"")</f>
        <v/>
      </c>
      <c r="I23" s="140" t="str">
        <f>IF($F23="ZEN",$E23,"")</f>
        <v/>
      </c>
      <c r="J23" s="140" t="str">
        <f>IF($F23="ZJN",$E23,"")</f>
        <v/>
      </c>
      <c r="K23" s="140"/>
      <c r="L23" s="148" t="str">
        <f t="shared" si="4"/>
        <v/>
      </c>
      <c r="M23" s="29"/>
      <c r="N23" s="29"/>
    </row>
    <row r="24" spans="1:16" s="17" customFormat="1" ht="18.75" customHeight="1" x14ac:dyDescent="0.2">
      <c r="A24" s="78"/>
      <c r="B24" s="31"/>
      <c r="C24" s="154"/>
      <c r="D24" s="155" t="s">
        <v>35</v>
      </c>
      <c r="E24" s="156"/>
      <c r="F24" s="157" t="s">
        <v>18</v>
      </c>
      <c r="G24" s="158"/>
      <c r="H24" s="158"/>
      <c r="I24" s="158"/>
      <c r="J24" s="158"/>
      <c r="K24" s="158"/>
      <c r="L24" s="159"/>
      <c r="M24" s="29"/>
      <c r="N24" s="29"/>
    </row>
    <row r="25" spans="1:16" s="17" customFormat="1" ht="18.75" customHeight="1" x14ac:dyDescent="0.2">
      <c r="A25" s="78"/>
      <c r="B25" s="125"/>
      <c r="C25" s="126"/>
      <c r="D25" s="160"/>
      <c r="E25" s="76"/>
      <c r="F25" s="77" t="s">
        <v>4</v>
      </c>
      <c r="G25" s="168">
        <v>8</v>
      </c>
      <c r="H25" s="169">
        <v>4</v>
      </c>
      <c r="I25" s="169">
        <v>16</v>
      </c>
      <c r="J25" s="169">
        <v>8</v>
      </c>
      <c r="K25" s="170">
        <v>0</v>
      </c>
      <c r="L25" s="171">
        <v>0</v>
      </c>
    </row>
    <row r="26" spans="1:16" s="17" customFormat="1" ht="18.75" customHeight="1" thickBot="1" x14ac:dyDescent="0.25">
      <c r="A26" s="61"/>
      <c r="B26" s="31"/>
      <c r="C26" s="31"/>
      <c r="D26" s="161"/>
      <c r="E26" s="162"/>
      <c r="F26" s="167" t="s">
        <v>1</v>
      </c>
      <c r="G26" s="164"/>
      <c r="H26" s="165"/>
      <c r="I26" s="165"/>
      <c r="J26" s="165"/>
      <c r="K26" s="165"/>
      <c r="L26" s="166"/>
    </row>
    <row r="27" spans="1:16" s="17" customFormat="1" ht="18.75" customHeight="1" thickBot="1" x14ac:dyDescent="0.25">
      <c r="A27" s="79"/>
      <c r="B27" s="80"/>
      <c r="C27" s="119" t="s">
        <v>57</v>
      </c>
      <c r="D27" s="163"/>
      <c r="E27" s="236" t="s">
        <v>21</v>
      </c>
      <c r="F27" s="236"/>
      <c r="G27" s="236"/>
      <c r="H27" s="236"/>
      <c r="I27" s="236"/>
      <c r="J27" s="236"/>
      <c r="K27" s="236"/>
      <c r="L27" s="237"/>
    </row>
    <row r="28" spans="1:16" s="17" customFormat="1" ht="17.25" customHeight="1" thickBot="1" x14ac:dyDescent="0.25">
      <c r="A28" s="232"/>
      <c r="B28" s="233"/>
      <c r="C28" s="233"/>
      <c r="D28" s="81"/>
      <c r="E28" s="234" t="s">
        <v>37</v>
      </c>
      <c r="F28" s="234"/>
      <c r="G28" s="234"/>
      <c r="H28" s="234"/>
      <c r="I28" s="234"/>
      <c r="J28" s="234"/>
      <c r="K28" s="234"/>
      <c r="L28" s="235"/>
      <c r="N28" s="90"/>
    </row>
    <row r="29" spans="1:16" s="17" customFormat="1" ht="18.75" customHeight="1" thickBot="1" x14ac:dyDescent="0.25">
      <c r="A29" s="61"/>
      <c r="B29" s="123"/>
      <c r="C29" s="124"/>
      <c r="D29" s="121"/>
      <c r="E29" s="120" t="s">
        <v>38</v>
      </c>
      <c r="F29" s="74"/>
      <c r="G29" s="74"/>
      <c r="H29" s="74"/>
      <c r="I29" s="83"/>
      <c r="J29" s="84"/>
      <c r="K29" s="84"/>
      <c r="L29" s="85"/>
      <c r="M29" s="21"/>
      <c r="O29" s="91"/>
    </row>
    <row r="30" spans="1:16" s="17" customFormat="1" ht="18" customHeight="1" thickBot="1" x14ac:dyDescent="0.25">
      <c r="A30" s="220" t="s">
        <v>58</v>
      </c>
      <c r="B30" s="221"/>
      <c r="C30" s="222"/>
      <c r="D30" s="86"/>
      <c r="E30" s="223" t="s">
        <v>3</v>
      </c>
      <c r="F30" s="223"/>
      <c r="G30" s="223"/>
      <c r="H30" s="223"/>
      <c r="I30" s="223"/>
      <c r="J30" s="223"/>
      <c r="K30" s="223"/>
      <c r="L30" s="224"/>
      <c r="P30" s="49"/>
    </row>
    <row r="31" spans="1:16" s="17" customFormat="1" ht="18.75" customHeight="1" thickBot="1" x14ac:dyDescent="0.25">
      <c r="A31" s="87"/>
      <c r="B31" s="88"/>
      <c r="C31" s="89" t="s">
        <v>56</v>
      </c>
      <c r="D31" s="86"/>
      <c r="E31" s="225" t="s">
        <v>59</v>
      </c>
      <c r="F31" s="225"/>
      <c r="G31" s="225"/>
      <c r="H31" s="225"/>
      <c r="I31" s="225"/>
      <c r="J31" s="225"/>
      <c r="K31" s="225"/>
      <c r="L31" s="226"/>
    </row>
    <row r="32" spans="1:16" s="17" customFormat="1" ht="30" customHeight="1" thickBot="1" x14ac:dyDescent="0.25">
      <c r="A32" s="193" t="s">
        <v>55</v>
      </c>
      <c r="B32" s="194"/>
      <c r="C32" s="229"/>
      <c r="D32" s="122"/>
      <c r="E32" s="227"/>
      <c r="F32" s="227"/>
      <c r="G32" s="227"/>
      <c r="H32" s="227"/>
      <c r="I32" s="227"/>
      <c r="J32" s="227"/>
      <c r="K32" s="227"/>
      <c r="L32" s="228"/>
    </row>
    <row r="33" spans="1:12" s="25" customFormat="1" ht="18" customHeight="1" thickBot="1" x14ac:dyDescent="0.25">
      <c r="A33" s="11" t="s">
        <v>50</v>
      </c>
      <c r="B33" s="12"/>
      <c r="C33" s="6"/>
      <c r="D33" s="48" t="s">
        <v>52</v>
      </c>
      <c r="E33" s="13" t="s">
        <v>51</v>
      </c>
      <c r="F33" s="6"/>
      <c r="G33" s="12"/>
      <c r="H33" s="11" t="s">
        <v>36</v>
      </c>
      <c r="I33" s="6"/>
      <c r="J33" s="12"/>
      <c r="K33" s="12"/>
      <c r="L33" s="26"/>
    </row>
  </sheetData>
  <sheetProtection sheet="1" formatCells="0" selectLockedCells="1"/>
  <mergeCells count="32">
    <mergeCell ref="A2:E2"/>
    <mergeCell ref="A1:F1"/>
    <mergeCell ref="G1:L1"/>
    <mergeCell ref="F2:L2"/>
    <mergeCell ref="A23:B23"/>
    <mergeCell ref="A3:B3"/>
    <mergeCell ref="A4:B4"/>
    <mergeCell ref="E28:L28"/>
    <mergeCell ref="A5:B5"/>
    <mergeCell ref="A6:B6"/>
    <mergeCell ref="A7:B7"/>
    <mergeCell ref="A21:B21"/>
    <mergeCell ref="A13:B13"/>
    <mergeCell ref="A8:B8"/>
    <mergeCell ref="A9:B9"/>
    <mergeCell ref="E27:L27"/>
    <mergeCell ref="A30:C30"/>
    <mergeCell ref="E30:L30"/>
    <mergeCell ref="E31:L32"/>
    <mergeCell ref="A32:C32"/>
    <mergeCell ref="A10:B10"/>
    <mergeCell ref="A11:B11"/>
    <mergeCell ref="A12:B12"/>
    <mergeCell ref="A14:B14"/>
    <mergeCell ref="A22:B22"/>
    <mergeCell ref="A15:B15"/>
    <mergeCell ref="A16:B16"/>
    <mergeCell ref="A17:B17"/>
    <mergeCell ref="A18:B18"/>
    <mergeCell ref="A20:B20"/>
    <mergeCell ref="A19:B19"/>
    <mergeCell ref="A28:C28"/>
  </mergeCells>
  <pageMargins left="0.31496062992125984" right="0.11811023622047245" top="0.27559055118110237" bottom="0.35433070866141736" header="0.27559055118110237" footer="0.19685039370078741"/>
  <pageSetup paperSize="9" fitToHeight="2" orientation="portrait" horizontalDpi="4294967293" r:id="rId1"/>
  <headerFooter alignWithMargins="0">
    <oddFooter>&amp;L&amp;8&amp;D&amp;R&amp;8&amp;F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Abrechnung 1 in Tabelle</vt:lpstr>
      <vt:lpstr>Abrechn. manuell Liste Ausdruck</vt:lpstr>
      <vt:lpstr>'Abrechn. manuell Liste Ausdruck'!Druckbereich</vt:lpstr>
      <vt:lpstr>'Abrechnung 1 in Tabelle'!Druckbereich</vt:lpstr>
      <vt:lpstr>'Abrechn. manuell Liste Ausdruck'!Drucktitel</vt:lpstr>
      <vt:lpstr>'Abrechnung 1 in Tabelle'!Drucktitel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Grübler</dc:creator>
  <cp:lastModifiedBy>Fruhmann_ecowatt</cp:lastModifiedBy>
  <cp:lastPrinted>2018-01-24T09:56:52Z</cp:lastPrinted>
  <dcterms:created xsi:type="dcterms:W3CDTF">2016-02-23T15:49:01Z</dcterms:created>
  <dcterms:modified xsi:type="dcterms:W3CDTF">2018-01-24T09:57:54Z</dcterms:modified>
</cp:coreProperties>
</file>